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0" windowWidth="11655" windowHeight="12300" tabRatio="798"/>
  </bookViews>
  <sheets>
    <sheet name="Beschrijvend luik" sheetId="5" r:id="rId1"/>
    <sheet name="Financieel luik" sheetId="2" r:id="rId2"/>
    <sheet name="Blad3" sheetId="3" state="hidden" r:id="rId3"/>
    <sheet name="Detail van investeringen" sheetId="6" r:id="rId4"/>
    <sheet name="Verklarende woordenlijst" sheetId="4" r:id="rId5"/>
  </sheets>
  <definedNames>
    <definedName name="adminigegevens" localSheetId="0">'Beschrijvend luik'!$B$221</definedName>
    <definedName name="administr_form" localSheetId="0">'Beschrijvend luik'!$B$561</definedName>
    <definedName name="_xlnm.Print_Area" localSheetId="0">'Beschrijvend luik'!$A$1:$B$579</definedName>
    <definedName name="_xlnm.Print_Area" localSheetId="3">'Detail van investeringen'!$A$1:$D$168</definedName>
    <definedName name="_xlnm.Print_Area" localSheetId="1">'Financieel luik'!$A$1:$E$341</definedName>
    <definedName name="_xlnm.Print_Area" localSheetId="4">'Verklarende woordenlijst'!$A$1:$B$28</definedName>
    <definedName name="algemene_organisatie" localSheetId="0">'Beschrijvend luik'!$B$535</definedName>
    <definedName name="basisidee" localSheetId="0">'Beschrijvend luik'!$B$237</definedName>
    <definedName name="besluit">'Financieel luik'!$D$339</definedName>
    <definedName name="besprekingmarktsector">'Beschrijvend luik'!$B$263</definedName>
    <definedName name="bron_omgevanalyse">'Beschrijvend luik'!$A$398</definedName>
    <definedName name="concurrenten" localSheetId="0">'Beschrijvend luik'!$B$320</definedName>
    <definedName name="detail_aankoop_gebouwenjr1">'Detail van investeringen'!$C$23</definedName>
    <definedName name="detail_aankoop_gebouwenjr2">'Detail van investeringen'!$D$23</definedName>
    <definedName name="detail_aankoop_terreinjr1">'Detail van investeringen'!$C$17</definedName>
    <definedName name="detail_aankoop_terreinjr2">'Detail van investeringen'!$D$17</definedName>
    <definedName name="detail_bank_jr1">'Detail van investeringen'!$C$149</definedName>
    <definedName name="detail_bank_jr2">'Detail van investeringen'!$D$149</definedName>
    <definedName name="detail_finvastactiva_jr1">'Detail van investeringen'!$C$111</definedName>
    <definedName name="detail_finvastactiva_jr2">'Detail van investeringen'!$D$111</definedName>
    <definedName name="detail_gereedschap_jr1">'Detail van investeringen'!$B$68</definedName>
    <definedName name="detail_gereedschap_jr2">'Detail van investeringen'!$D$68</definedName>
    <definedName name="detail_grondstoffen_jr1">'Detail van investeringen'!$C$117</definedName>
    <definedName name="detail_grondstoffen_jr2">'Detail van investeringen'!$D$117</definedName>
    <definedName name="detail_handelsgoed_jr1">'Detail van investeringen'!$C$130</definedName>
    <definedName name="detail_handelsgoed_jr2">'Detail van investeringen'!$D$130</definedName>
    <definedName name="detail_hardware_jr1">'Detail van investeringen'!$B$81</definedName>
    <definedName name="detail_hardware_jr2">'Detail van investeringen'!$D$81</definedName>
    <definedName name="detail_imva_jr1">'Detail van investeringen'!$C$10</definedName>
    <definedName name="detail_imva_jr2">'Detail van investeringen'!$D$10</definedName>
    <definedName name="detail_inr_gebouw_jr1">'Detail van investeringen'!$B$29</definedName>
    <definedName name="detail_inr_gebouw_jr2">'Detail van investeringen'!$D$29</definedName>
    <definedName name="detail_kas_jr1">'Detail van investeringen'!$C$155</definedName>
    <definedName name="detail_kas_jr2">'Detail van investeringen'!$D$155</definedName>
    <definedName name="detail_machines_jr1">'Detail van investeringen'!$B$42</definedName>
    <definedName name="detail_machines_jr2">'Detail van investeringen'!$D$42</definedName>
    <definedName name="detail_meubilair_jr1">'Detail van investeringen'!$B$55</definedName>
    <definedName name="detail_meubilair_jr2">'Detail van investeringen'!$D$55</definedName>
    <definedName name="detail_oprichtingskosten">'Detail van investeringen'!$C$4</definedName>
    <definedName name="detail_opstartkosten_jr1">'Detail van investeringen'!$C$161</definedName>
    <definedName name="detail_opstartkosten_jr2">'Detail van investeringen'!$D$161</definedName>
    <definedName name="detail_reedsaangek_natura">'Detail van investeringen'!$D$100</definedName>
    <definedName name="detail_rollend_matjr1">'Detail van investeringen'!$B$94</definedName>
    <definedName name="detail_rollend_matjr2">'Detail van investeringen'!$D$94</definedName>
    <definedName name="detail_vorderingopklanten_jr1">'Detail van investeringen'!$C$143</definedName>
    <definedName name="detail_vorderingopklanten_jr2">'Detail van investeringen'!$D$143</definedName>
    <definedName name="DO" localSheetId="0">'Beschrijvend luik'!$A$94</definedName>
    <definedName name="DO_titel" localSheetId="0">'Beschrijvend luik'!$A$2</definedName>
    <definedName name="doodpuntomzet">'Financieel luik'!$D$231</definedName>
    <definedName name="fin_achtergestlening">'Financieel luik'!$G$80</definedName>
    <definedName name="fin_afschrijvingen">'Financieel luik'!$G$52</definedName>
    <definedName name="fin_btw">'Financieel luik'!$G$14</definedName>
    <definedName name="fin_doodpuntomzet">'Financieel luik'!$G$231</definedName>
    <definedName name="fin_eigeninbreng">'Financieel luik'!$G$75</definedName>
    <definedName name="fin_financiering">'Financieel luik'!$G$69</definedName>
    <definedName name="fin_goodwill">'Financieel luik'!$G$25</definedName>
    <definedName name="fin_investeringen">'Financieel luik'!$G$17</definedName>
    <definedName name="fin_kaskrediet">'Financieel luik'!$G$86</definedName>
    <definedName name="fin_leasingkosten">'Financieel luik'!$G$201</definedName>
    <definedName name="fin_leverancierskrediet">'Financieel luik'!$G$87</definedName>
    <definedName name="fin_marges">'Financieel luik'!$G$212</definedName>
    <definedName name="fin_octrooi">'Financieel luik'!$G$55</definedName>
    <definedName name="fin_ondernemersloon">'Financieel luik'!$G$182</definedName>
    <definedName name="fin_tot_vast_kost_bedrec">'Financieel luik'!$G$207</definedName>
    <definedName name="fin_tot_vast_kost_kasstroom">'Financieel luik'!$G$208</definedName>
    <definedName name="fin_variabelekosten">'Financieel luik'!$G$136</definedName>
    <definedName name="fin_vastekosten">'Financieel luik'!$G$134</definedName>
    <definedName name="fin_vlotactiva">'Financieel luik'!$G$37</definedName>
    <definedName name="fin_voorraad">'Financieel luik'!$G$38</definedName>
    <definedName name="fin_voorraadnotatie">'Financieel luik'!$G$285</definedName>
    <definedName name="fin_voortefinancBTW">'Financieel luik'!$G$43</definedName>
    <definedName name="fin_vorderingopklant">'Financieel luik'!$G$40</definedName>
    <definedName name="financieelplan">'Financieel luik'!$E$1</definedName>
    <definedName name="financieringsplan">'Financieel luik'!$C$69</definedName>
    <definedName name="haalbaarheidstoets">'Financieel luik'!$C$242</definedName>
    <definedName name="inhoudstafel">'Beschrijvend luik'!$A$147</definedName>
    <definedName name="investeringsplan">'Financieel luik'!$C$17</definedName>
    <definedName name="juridische_vorm" localSheetId="0">'Beschrijvend luik'!$B$553</definedName>
    <definedName name="klanten" localSheetId="0">'Beschrijvend luik'!$B$277</definedName>
    <definedName name="leveranciers" localSheetId="0">'Beschrijvend luik'!#REF!</definedName>
    <definedName name="marges">'Financieel luik'!$D$212</definedName>
    <definedName name="partners" localSheetId="0">'Beschrijvend luik'!$B$374</definedName>
    <definedName name="pers_gegevens">'Beschrijvend luik'!$B$195</definedName>
    <definedName name="plaats" localSheetId="0">'Beschrijvend luik'!$B$483</definedName>
    <definedName name="prijs" localSheetId="0">'Beschrijvend luik'!$B$465</definedName>
    <definedName name="product" localSheetId="0">'Beschrijvend luik'!$B$435</definedName>
    <definedName name="promotie" localSheetId="0">'Beschrijvend luik'!$B$497</definedName>
    <definedName name="top" localSheetId="0">'Beschrijvend luik'!$A$60</definedName>
    <definedName name="top_financieel">'Financieel luik'!$B$1</definedName>
    <definedName name="top_tabel_investeringen">'Financieel luik'!$C$23</definedName>
    <definedName name="trends">'Beschrijvend luik'!$B$382</definedName>
    <definedName name="vastekosten">'Financieel luik'!$D$134</definedName>
    <definedName name="verkl_achtergestlening">'Verklarende woordenlijst'!$A$3</definedName>
    <definedName name="verkl_afschrijvingen">'Verklarende woordenlijst'!$A$7</definedName>
    <definedName name="verkl_btw">'Verklarende woordenlijst'!$A$8</definedName>
    <definedName name="verkl_doodpuntomzet">'Verklarende woordenlijst'!$A$9</definedName>
    <definedName name="verkl_eigeninbreng">'Verklarende woordenlijst'!$A$10</definedName>
    <definedName name="verkl_financiering">'Verklarende woordenlijst'!$A$11</definedName>
    <definedName name="verkl_goodwill">'Verklarende woordenlijst'!$A$12</definedName>
    <definedName name="verkl_investering">'Verklarende woordenlijst'!$A$13</definedName>
    <definedName name="verkl_kaskrediet">'Verklarende woordenlijst'!$A$14</definedName>
    <definedName name="verkl_klantenvordering">'Verklarende woordenlijst'!$A$15</definedName>
    <definedName name="verkl_leasingkosten">'Verklarende woordenlijst'!$A$16</definedName>
    <definedName name="verkl_leverancierskrediet">'Verklarende woordenlijst'!$A$17</definedName>
    <definedName name="verkl_marge">'Verklarende woordenlijst'!$A$18</definedName>
    <definedName name="verkl_octrooi">'Verklarende woordenlijst'!$A$19</definedName>
    <definedName name="verkl_ondernemersloon">'Verklarende woordenlijst'!$A$20</definedName>
    <definedName name="verkl_totkost_bedrecben">'Verklarende woordenlijst'!$A$21</definedName>
    <definedName name="verkl_totkost_kasstroomben">'Verklarende woordenlijst'!$A$22</definedName>
    <definedName name="verkl_variabkosten">'Verklarende woordenlijst'!$A$23</definedName>
    <definedName name="verkl_vastekosten">'Verklarende woordenlijst'!$A$24</definedName>
    <definedName name="verkl_vlottactiva">'Verklarende woordenlijst'!$A$25</definedName>
    <definedName name="verkl_voorraad">'Verklarende woordenlijst'!$A$26</definedName>
    <definedName name="verkl_voorraadnotatie">'Verklarende woordenlijst'!$A$27</definedName>
    <definedName name="verkl_voortefinbtw">'Verklarende woordenlijst'!$A$28</definedName>
    <definedName name="Voorwoord">'Beschrijvend luik'!$A$57</definedName>
  </definedNames>
  <calcPr calcId="145621"/>
</workbook>
</file>

<file path=xl/calcChain.xml><?xml version="1.0" encoding="utf-8"?>
<calcChain xmlns="http://schemas.openxmlformats.org/spreadsheetml/2006/main">
  <c r="C136" i="6" l="1"/>
  <c r="C135" i="6"/>
  <c r="C134" i="6"/>
  <c r="C133" i="6"/>
  <c r="C123" i="6"/>
  <c r="C122" i="6"/>
  <c r="C121" i="6"/>
  <c r="C120" i="6"/>
  <c r="C86" i="6"/>
  <c r="C85" i="6"/>
  <c r="C84" i="6"/>
  <c r="C83" i="6"/>
  <c r="C73" i="6"/>
  <c r="C72" i="6"/>
  <c r="C71" i="6"/>
  <c r="C70" i="6"/>
  <c r="C60" i="6"/>
  <c r="C59" i="6"/>
  <c r="C58" i="6"/>
  <c r="C57" i="6"/>
  <c r="C48" i="6"/>
  <c r="C47" i="6"/>
  <c r="C46" i="6"/>
  <c r="C45" i="6"/>
  <c r="C33" i="6"/>
  <c r="C34" i="6"/>
  <c r="C35" i="6"/>
  <c r="C36" i="6"/>
  <c r="E105" i="2" l="1"/>
  <c r="E100" i="2"/>
  <c r="E95" i="2"/>
  <c r="C139" i="6" l="1"/>
  <c r="C138" i="6"/>
  <c r="C137" i="6"/>
  <c r="C132" i="6"/>
  <c r="C131" i="6"/>
  <c r="C130" i="6"/>
  <c r="C126" i="6"/>
  <c r="C125" i="6"/>
  <c r="C124" i="6"/>
  <c r="C119" i="6"/>
  <c r="C118" i="6"/>
  <c r="C117" i="6"/>
  <c r="B140" i="6"/>
  <c r="D39" i="2" s="1"/>
  <c r="B287" i="2" s="1"/>
  <c r="B127" i="6"/>
  <c r="D38" i="2" s="1"/>
  <c r="C96" i="6"/>
  <c r="C95" i="6"/>
  <c r="C94" i="6"/>
  <c r="C90" i="6"/>
  <c r="C89" i="6"/>
  <c r="C88" i="6"/>
  <c r="C87" i="6"/>
  <c r="C82" i="6"/>
  <c r="C81" i="6"/>
  <c r="C91" i="6" s="1"/>
  <c r="C77" i="6"/>
  <c r="C76" i="6"/>
  <c r="C75" i="6"/>
  <c r="C74" i="6"/>
  <c r="C69" i="6"/>
  <c r="C68" i="6"/>
  <c r="C64" i="6"/>
  <c r="C63" i="6"/>
  <c r="C62" i="6"/>
  <c r="C61" i="6"/>
  <c r="C56" i="6"/>
  <c r="C55" i="6"/>
  <c r="C51" i="6"/>
  <c r="C50" i="6"/>
  <c r="C49" i="6"/>
  <c r="C44" i="6"/>
  <c r="C43" i="6"/>
  <c r="C42" i="6"/>
  <c r="C30" i="6"/>
  <c r="C31" i="6"/>
  <c r="C32" i="6"/>
  <c r="C37" i="6"/>
  <c r="C38" i="6"/>
  <c r="C29" i="6"/>
  <c r="A275" i="2"/>
  <c r="A276" i="2"/>
  <c r="A277" i="2"/>
  <c r="A266" i="2"/>
  <c r="A265" i="2"/>
  <c r="D224" i="2"/>
  <c r="D223" i="2"/>
  <c r="D220" i="2"/>
  <c r="D221" i="2"/>
  <c r="D222" i="2"/>
  <c r="D225" i="2"/>
  <c r="D219" i="2"/>
  <c r="E227" i="2" s="1"/>
  <c r="E75" i="2"/>
  <c r="E79" i="2"/>
  <c r="E85" i="2"/>
  <c r="D105" i="2"/>
  <c r="D125" i="2" s="1"/>
  <c r="D100" i="2"/>
  <c r="D95" i="2"/>
  <c r="E117" i="2" s="1"/>
  <c r="C26" i="6"/>
  <c r="D127" i="6"/>
  <c r="E38" i="2" s="1"/>
  <c r="D26" i="6"/>
  <c r="E28" i="2" s="1"/>
  <c r="D28" i="2"/>
  <c r="D20" i="6"/>
  <c r="E27" i="2" s="1"/>
  <c r="C20" i="6"/>
  <c r="D27" i="2" s="1"/>
  <c r="A273" i="2"/>
  <c r="A274" i="2"/>
  <c r="A278" i="2"/>
  <c r="A272" i="2"/>
  <c r="A267" i="2"/>
  <c r="A263" i="2"/>
  <c r="A264" i="2"/>
  <c r="A262" i="2"/>
  <c r="A261" i="2"/>
  <c r="D79" i="2"/>
  <c r="D158" i="6"/>
  <c r="E42" i="2" s="1"/>
  <c r="C158" i="6"/>
  <c r="D42" i="2" s="1"/>
  <c r="D146" i="6"/>
  <c r="E40" i="2" s="1"/>
  <c r="C146" i="6"/>
  <c r="D40" i="2" s="1"/>
  <c r="D114" i="6"/>
  <c r="E36" i="2" s="1"/>
  <c r="C114" i="6"/>
  <c r="D36" i="2" s="1"/>
  <c r="D108" i="6"/>
  <c r="D97" i="6"/>
  <c r="E34" i="2" s="1"/>
  <c r="C97" i="6"/>
  <c r="B97" i="6"/>
  <c r="D34" i="2" s="1"/>
  <c r="B52" i="6"/>
  <c r="D30" i="2" s="1"/>
  <c r="D39" i="6"/>
  <c r="E29" i="2" s="1"/>
  <c r="B39" i="6"/>
  <c r="D29" i="2" s="1"/>
  <c r="C14" i="6"/>
  <c r="D25" i="2" s="1"/>
  <c r="C7" i="6"/>
  <c r="D24" i="2" s="1"/>
  <c r="C167" i="6"/>
  <c r="D44" i="2" s="1"/>
  <c r="D167" i="6"/>
  <c r="E44" i="2" s="1"/>
  <c r="D152" i="6"/>
  <c r="E41" i="2" s="1"/>
  <c r="C152" i="6"/>
  <c r="D41" i="2" s="1"/>
  <c r="C140" i="6"/>
  <c r="D140" i="6"/>
  <c r="E39" i="2" s="1"/>
  <c r="D91" i="6"/>
  <c r="E33" i="2" s="1"/>
  <c r="B91" i="6"/>
  <c r="D33" i="2" s="1"/>
  <c r="B78" i="6"/>
  <c r="D32" i="2" s="1"/>
  <c r="D78" i="6"/>
  <c r="E32" i="2" s="1"/>
  <c r="D65" i="6"/>
  <c r="E31" i="2" s="1"/>
  <c r="B65" i="6"/>
  <c r="D31" i="2" s="1"/>
  <c r="D52" i="6"/>
  <c r="E30" i="2" s="1"/>
  <c r="D14" i="6"/>
  <c r="E25" i="2" s="1"/>
  <c r="E126" i="2"/>
  <c r="E125" i="2"/>
  <c r="D126" i="2" l="1"/>
  <c r="C127" i="6"/>
  <c r="D35" i="2"/>
  <c r="D77" i="2"/>
  <c r="C52" i="6"/>
  <c r="C78" i="6"/>
  <c r="C65" i="6"/>
  <c r="D37" i="2"/>
  <c r="C39" i="6"/>
  <c r="D118" i="2"/>
  <c r="E90" i="2"/>
  <c r="E26" i="2"/>
  <c r="D26" i="2"/>
  <c r="E127" i="2"/>
  <c r="D127" i="2"/>
  <c r="E226" i="2"/>
  <c r="D64" i="2"/>
  <c r="E64" i="2" s="1"/>
  <c r="D63" i="2"/>
  <c r="E63" i="2" s="1"/>
  <c r="D62" i="2"/>
  <c r="E62" i="2" s="1"/>
  <c r="D61" i="2"/>
  <c r="E61" i="2" s="1"/>
  <c r="D60" i="2"/>
  <c r="E60" i="2" s="1"/>
  <c r="D59" i="2"/>
  <c r="E59" i="2" s="1"/>
  <c r="D58" i="2"/>
  <c r="E58" i="2" s="1"/>
  <c r="D55" i="2"/>
  <c r="E55" i="2" s="1"/>
  <c r="D54" i="2"/>
  <c r="E122" i="2"/>
  <c r="D122" i="2"/>
  <c r="E121" i="2"/>
  <c r="D121" i="2"/>
  <c r="E118" i="2"/>
  <c r="E129" i="2" s="1"/>
  <c r="D85" i="2"/>
  <c r="D75" i="2"/>
  <c r="E37" i="2"/>
  <c r="D139" i="2"/>
  <c r="D191" i="2"/>
  <c r="D181" i="2"/>
  <c r="D168" i="2"/>
  <c r="D157" i="2"/>
  <c r="D147" i="2"/>
  <c r="E139" i="2"/>
  <c r="E191" i="2"/>
  <c r="E181" i="2"/>
  <c r="E168" i="2"/>
  <c r="E157" i="2"/>
  <c r="E147" i="2"/>
  <c r="D43" i="2" l="1"/>
  <c r="D45" i="2" s="1"/>
  <c r="D90" i="2"/>
  <c r="E123" i="2"/>
  <c r="E45" i="2"/>
  <c r="E119" i="2"/>
  <c r="E128" i="2"/>
  <c r="E206" i="2" s="1"/>
  <c r="D119" i="2"/>
  <c r="D129" i="2"/>
  <c r="D200" i="2" s="1"/>
  <c r="D198" i="2" s="1"/>
  <c r="D204" i="2" s="1"/>
  <c r="D128" i="2"/>
  <c r="D206" i="2" s="1"/>
  <c r="D65" i="2"/>
  <c r="D205" i="2" s="1"/>
  <c r="E65" i="2"/>
  <c r="E205" i="2" s="1"/>
  <c r="D123" i="2"/>
  <c r="E200" i="2"/>
  <c r="E198" i="2" s="1"/>
  <c r="E204" i="2" s="1"/>
  <c r="E208" i="2" l="1"/>
  <c r="E130" i="2"/>
  <c r="D207" i="2"/>
  <c r="D208" i="2"/>
  <c r="E207" i="2"/>
  <c r="D130" i="2"/>
  <c r="D238" i="2" l="1"/>
  <c r="D239" i="2"/>
  <c r="C239" i="2"/>
  <c r="C238" i="2"/>
  <c r="C252" i="2" l="1"/>
  <c r="B277" i="2" s="1"/>
  <c r="B252" i="2"/>
  <c r="B276" i="2"/>
  <c r="D276" i="2" s="1"/>
  <c r="E276" i="2" s="1"/>
  <c r="B275" i="2"/>
  <c r="C275" i="2" s="1"/>
  <c r="C276" i="2"/>
  <c r="B266" i="2"/>
  <c r="D266" i="2" s="1"/>
  <c r="E266" i="2" s="1"/>
  <c r="B265" i="2"/>
  <c r="D265" i="2" s="1"/>
  <c r="E265" i="2" s="1"/>
  <c r="C266" i="2"/>
  <c r="C265" i="2"/>
  <c r="B272" i="2"/>
  <c r="D272" i="2" s="1"/>
  <c r="E272" i="2" s="1"/>
  <c r="B274" i="2"/>
  <c r="D274" i="2" s="1"/>
  <c r="E274" i="2" s="1"/>
  <c r="B278" i="2"/>
  <c r="C278" i="2" s="1"/>
  <c r="B273" i="2"/>
  <c r="D273" i="2" s="1"/>
  <c r="E273" i="2" s="1"/>
  <c r="D277" i="2"/>
  <c r="E277" i="2" s="1"/>
  <c r="B267" i="2"/>
  <c r="D267" i="2" s="1"/>
  <c r="E267" i="2" s="1"/>
  <c r="B263" i="2"/>
  <c r="D263" i="2" s="1"/>
  <c r="E263" i="2" s="1"/>
  <c r="B264" i="2"/>
  <c r="C264" i="2" s="1"/>
  <c r="B288" i="2"/>
  <c r="B262" i="2"/>
  <c r="C262" i="2" s="1"/>
  <c r="B261" i="2"/>
  <c r="D261" i="2" s="1"/>
  <c r="E261" i="2" s="1"/>
  <c r="C272" i="2" l="1"/>
  <c r="D275" i="2"/>
  <c r="E275" i="2" s="1"/>
  <c r="C267" i="2"/>
  <c r="C274" i="2"/>
  <c r="C273" i="2"/>
  <c r="D264" i="2"/>
  <c r="E264" i="2" s="1"/>
  <c r="C263" i="2"/>
  <c r="C261" i="2"/>
  <c r="D262" i="2"/>
  <c r="E262" i="2" s="1"/>
  <c r="D278" i="2"/>
  <c r="E278" i="2" s="1"/>
  <c r="C277" i="2"/>
  <c r="B268" i="2"/>
  <c r="B253" i="2" s="1"/>
  <c r="B279" i="2"/>
  <c r="C253" i="2" s="1"/>
  <c r="C268" i="2" l="1"/>
  <c r="E279" i="2"/>
  <c r="D279" i="2"/>
  <c r="E268" i="2"/>
  <c r="D268" i="2"/>
  <c r="C279" i="2"/>
</calcChain>
</file>

<file path=xl/sharedStrings.xml><?xml version="1.0" encoding="utf-8"?>
<sst xmlns="http://schemas.openxmlformats.org/spreadsheetml/2006/main" count="947" uniqueCount="540">
  <si>
    <t>1. Projectvoorstelling</t>
  </si>
  <si>
    <t>2. Omgevingsanalyse</t>
  </si>
  <si>
    <t>Administratieve formaliteiten</t>
  </si>
  <si>
    <t>Vaste kosten</t>
  </si>
  <si>
    <t>Als u wil slagen …</t>
  </si>
  <si>
    <t>Doe de proef …</t>
  </si>
  <si>
    <t>Naam + Voornaam:</t>
  </si>
  <si>
    <t>Straat + huisnummer:</t>
  </si>
  <si>
    <t>Postcode + gemeente:</t>
  </si>
  <si>
    <t>GSM:</t>
  </si>
  <si>
    <t>E-mail:</t>
  </si>
  <si>
    <t>Studies/opleiding:</t>
  </si>
  <si>
    <t>Professionele ervaring:</t>
  </si>
  <si>
    <t>Gezinssituatie:</t>
  </si>
  <si>
    <t>Naam van de zaak:</t>
  </si>
  <si>
    <t>Telefoon:</t>
  </si>
  <si>
    <t>Website:</t>
  </si>
  <si>
    <t>Beschrijf uitvoerig wat u van plan bent te gaan doen.</t>
  </si>
  <si>
    <t>Hoe zal u een klacht behandelen?</t>
  </si>
  <si>
    <t>Zal u een bepaald kortingssysteem of getrouwheidssysteem toepassen? Zo ja, welk?</t>
  </si>
  <si>
    <t>Kiest u voor:</t>
  </si>
  <si>
    <t>Waarom?</t>
  </si>
  <si>
    <t>Indien u voor een vennootschapsvorm kiest, voor welke vennootschapsvorm opteert u en waarom?</t>
  </si>
  <si>
    <t>Jaar 1</t>
  </si>
  <si>
    <t>Jaar 2</t>
  </si>
  <si>
    <t>Materiële vaste activa</t>
  </si>
  <si>
    <t>Afschrijvingen</t>
  </si>
  <si>
    <t>Totaal bedrag</t>
  </si>
  <si>
    <t>Looptijd in jaren</t>
  </si>
  <si>
    <t>Intrestvoet</t>
  </si>
  <si>
    <t>Totaal</t>
  </si>
  <si>
    <t>Huisvestingskosten</t>
  </si>
  <si>
    <t xml:space="preserve">Huur </t>
  </si>
  <si>
    <t>Gas, water, elektriciteit, verwarming</t>
  </si>
  <si>
    <t>Overige</t>
  </si>
  <si>
    <t>Administratieve kosten</t>
  </si>
  <si>
    <t>Bureelbenodigdheden</t>
  </si>
  <si>
    <t>Marketingkosten</t>
  </si>
  <si>
    <t>Website</t>
  </si>
  <si>
    <t>Personeelskosten</t>
  </si>
  <si>
    <t>Geneeskundige dienst</t>
  </si>
  <si>
    <t>Sociaal secretariaat</t>
  </si>
  <si>
    <t>Brandstof</t>
  </si>
  <si>
    <t>Financiële kosten</t>
  </si>
  <si>
    <t>Abonnementen en lidgelden</t>
  </si>
  <si>
    <t>Maak uw keuze…</t>
  </si>
  <si>
    <t>Zelfstandig kinderdagverblijf (ZKDV)</t>
  </si>
  <si>
    <t>Zelfstandig Onthaalouder (ZOO)</t>
  </si>
  <si>
    <t>Brandveiligheid</t>
  </si>
  <si>
    <t>Omschrijf nauwkeurig uw verschillende producten en diensten met hun belangrijkste kenmerken.</t>
  </si>
  <si>
    <t>Welke tendensen binnen onderstaande omgevingsfactoren kunnen een invloed hebben op uw sector en dus op uw onderneming? In welke mate?</t>
  </si>
  <si>
    <t>Politiek, Overheid, Wetgeving, Reglementering:</t>
  </si>
  <si>
    <t>Sociale factoren:</t>
  </si>
  <si>
    <t>Technologische evolutie:</t>
  </si>
  <si>
    <t>Economische factoren:</t>
  </si>
  <si>
    <t>Ecologische factoren:</t>
  </si>
  <si>
    <t>Bevolkingsevolutie:</t>
  </si>
  <si>
    <t>Andere:</t>
  </si>
  <si>
    <t>Geef de voornaamste kenmerken (grootte, structuur, conjunctuurgevoeligheid, toegankelijkheid voor nieuwkomers, modegevoeligheid, seizoensgebondenheid, ...) van de markt/sector.</t>
  </si>
  <si>
    <t>Welke evoluties en trends van de afgelopen jaren lijken zich de komende jaren meer en meer te manifesteren?</t>
  </si>
  <si>
    <t>Hoe gaat u inspelen op deze trends?</t>
  </si>
  <si>
    <t>Hoe blijft u in de toekomst op de hoogte van alle trends en ontwikkelingen (federatie, vakliteratuur, bezoek aan beurzen, …)?</t>
  </si>
  <si>
    <t>Investeringen</t>
  </si>
  <si>
    <t>Financiering</t>
  </si>
  <si>
    <t>Marges</t>
  </si>
  <si>
    <t xml:space="preserve">Aankoop terreinen </t>
  </si>
  <si>
    <t>Aankoop gebouwen</t>
  </si>
  <si>
    <t>Machines en toestellen</t>
  </si>
  <si>
    <t>Meubilair</t>
  </si>
  <si>
    <t>Gereedschap en klein materiaal</t>
  </si>
  <si>
    <t>Hardware en software</t>
  </si>
  <si>
    <t>Vlottende activa</t>
  </si>
  <si>
    <t>Vorderingen op klanten</t>
  </si>
  <si>
    <t>Bank</t>
  </si>
  <si>
    <t>Kas</t>
  </si>
  <si>
    <t>Eigen inbreng:</t>
  </si>
  <si>
    <t>Geld</t>
  </si>
  <si>
    <t>Kaskrediet</t>
  </si>
  <si>
    <t>Leverancierskrediet</t>
  </si>
  <si>
    <t>Telefoon, gsm, fax, post, internet</t>
  </si>
  <si>
    <t>Sponsoring</t>
  </si>
  <si>
    <t>PR/representatiekosten</t>
  </si>
  <si>
    <t>Etalage/showroom</t>
  </si>
  <si>
    <t>Beurzen</t>
  </si>
  <si>
    <t>Stalen, relatiegeschenken, reclameartikelen</t>
  </si>
  <si>
    <t>Exploitatie- en productiekosten</t>
  </si>
  <si>
    <t>Onderhoud en herstelling van machines en materiaal</t>
  </si>
  <si>
    <t>Aankoop en reiniging beroepskledij</t>
  </si>
  <si>
    <t>Bedrijfsafval</t>
  </si>
  <si>
    <t>Verzorgingsproducten, medicatie</t>
  </si>
  <si>
    <t>Verplaatsingskosten</t>
  </si>
  <si>
    <t>Verzekering en taksen</t>
  </si>
  <si>
    <t>Onderhoud &amp; herstellingen</t>
  </si>
  <si>
    <t>Verkeersbelasting</t>
  </si>
  <si>
    <t>Parking/openbaar vervoer/taxi</t>
  </si>
  <si>
    <t>Intresten</t>
  </si>
  <si>
    <t>Leasingkosten</t>
  </si>
  <si>
    <t>Aandeel in de omzet</t>
  </si>
  <si>
    <t>Hoe zal u de tevredenheid van uw klanten meten?</t>
  </si>
  <si>
    <t>Hoe zal u de klantentrouw verhogen?</t>
  </si>
  <si>
    <t>Concurrenten</t>
  </si>
  <si>
    <t>Bronnen</t>
  </si>
  <si>
    <t>Omschrijving</t>
  </si>
  <si>
    <t>Naam</t>
  </si>
  <si>
    <t>Beschrijving</t>
  </si>
  <si>
    <t>Waarom zou de klant uw producten/diensten aankopen en niet die van uw concurrenten?
Welke elementen maken uw zaak en/of producten voor de klant uniek?</t>
  </si>
  <si>
    <t>Aan welke onderneming(en) spiegelt u zich het meest en waarom?</t>
  </si>
  <si>
    <t>Aan welke kenmerken moeten de aangekochte producten/diensten voldoen?</t>
  </si>
  <si>
    <t>Met welke leveranciers zal u samenwerken en waarom? Wat zijn hun belangrijkste kenmerken (betalingstermijnen, service, imago, kwaliteit, prijs, kortingen, ligging, leveringsvoorwaarden, ...)?</t>
  </si>
  <si>
    <t>3. Commercieel plan</t>
  </si>
  <si>
    <t>5. Financieel luik: klik hier</t>
  </si>
  <si>
    <t>5. Financieel luik</t>
  </si>
  <si>
    <t>Afschrij-vingsperio-
de in jaren</t>
  </si>
  <si>
    <t>Bedrag
Jaar 1</t>
  </si>
  <si>
    <t>Bedrag
Jaar 2</t>
  </si>
  <si>
    <t>De verschillende investeringen worden hier in de afschrijvingstabel verder toegelicht.</t>
  </si>
  <si>
    <t>Aflossingsritme</t>
  </si>
  <si>
    <t>maandelijks</t>
  </si>
  <si>
    <t>Dit leidt tot onderstaand aflossingsschema.</t>
  </si>
  <si>
    <t>Aflossingsschema</t>
  </si>
  <si>
    <t xml:space="preserve">Kapitaal </t>
  </si>
  <si>
    <t>Intrest</t>
  </si>
  <si>
    <t>Maandelijkse aflossing</t>
  </si>
  <si>
    <t>Totaal kapitaalaflossing</t>
  </si>
  <si>
    <t>Totaal intrest</t>
  </si>
  <si>
    <t>Voor de aflossing van de leningen, veronderstellen we periodieke, constante betalingen en een constant rentepercentage.</t>
  </si>
  <si>
    <t>Huur machines/materieel</t>
  </si>
  <si>
    <t>Kapitaalsaflossing</t>
  </si>
  <si>
    <t>Totaal vaste kosten</t>
  </si>
  <si>
    <t>Producten/diensten:</t>
  </si>
  <si>
    <t>Doodpuntomzet</t>
  </si>
  <si>
    <t>Met hoeveel voorraad zal u starten?</t>
  </si>
  <si>
    <t>Werkt u met betalingsuitstel voor klanten? Zo ja, verklaar.</t>
  </si>
  <si>
    <t>Hoe zal u optreden tegen wanbetalers?</t>
  </si>
  <si>
    <t>4. Organisatieplan</t>
  </si>
  <si>
    <t>Hoe zal u uw personeel verlonen, motiveren en evalueren?</t>
  </si>
  <si>
    <t>Mijn eigen zaak: starten met kennis van zaken</t>
  </si>
  <si>
    <t>►</t>
  </si>
  <si>
    <t>Bekijk ook de bijlagen per provincie:</t>
  </si>
  <si>
    <t>Mijn eigen zaak - bijlagen Antwerpen</t>
  </si>
  <si>
    <t>Mijn eigen zaak - bijlagen Limburg</t>
  </si>
  <si>
    <t>Mijn eigen zaak - bijlagen Oost-Vlaanderen</t>
  </si>
  <si>
    <t>Mijn eigen zaak - bijlagen Vlaams-Brabant</t>
  </si>
  <si>
    <t>Mijn eigen zaak - bijlagen West-Vlaanderen</t>
  </si>
  <si>
    <t>Besluit</t>
  </si>
  <si>
    <t>Achtergestelde lening</t>
  </si>
  <si>
    <t>Lening familieleden, kennissen</t>
  </si>
  <si>
    <t>www.sectorlink.be</t>
  </si>
  <si>
    <t>www.flandersdc.be</t>
  </si>
  <si>
    <t>doodpuntomzet</t>
  </si>
  <si>
    <t>In het financieel luik vindt u volgende onderdelen terug:</t>
  </si>
  <si>
    <t>afschrijvingen</t>
  </si>
  <si>
    <t>Het boekhoudkundig spreiden van de aanschaffingskost van vaste activa over de waarschijnlijke levensduur van deze goederen.</t>
  </si>
  <si>
    <t>vaste kosten</t>
  </si>
  <si>
    <t>variabele kosten</t>
  </si>
  <si>
    <t>Het zijn kosten die veranderen door een toename of afname in de omzet</t>
  </si>
  <si>
    <t>goodwill</t>
  </si>
  <si>
    <t>Voor te financieren BTW:</t>
  </si>
  <si>
    <t>voor te financieren BTW</t>
  </si>
  <si>
    <t>Het afschrijvingsritme geldt als voorbeeld, is bijgevolg louter indicatief.</t>
  </si>
  <si>
    <t>eigen inbreng</t>
  </si>
  <si>
    <t>Schulden op lange termijn (&gt; 1 jaar):</t>
  </si>
  <si>
    <t>Schulden op korte termijn (&lt;1 jaar):</t>
  </si>
  <si>
    <t>www.fonds.org</t>
  </si>
  <si>
    <t>leverancierskrediet</t>
  </si>
  <si>
    <r>
      <t xml:space="preserve">Publiciteit, reclame </t>
    </r>
    <r>
      <rPr>
        <i/>
        <sz val="8"/>
        <rFont val="Arial"/>
        <family val="2"/>
      </rPr>
      <t>(mailings, folders, advertenties, …)</t>
    </r>
  </si>
  <si>
    <t xml:space="preserve">Verpakking </t>
  </si>
  <si>
    <t>http://www.belgium.be/nl/economie/onderneming/oprichting/belangrijkste_stappen/vergunningen_en_erkenningen/</t>
  </si>
  <si>
    <t>http://www.belgium.be/nl/leefmilieu/duurzaam_consumeren/afval/sorteren/bedrijfsafval/</t>
  </si>
  <si>
    <r>
      <t>Verfraaiing, onderhoud en herstellingen</t>
    </r>
    <r>
      <rPr>
        <i/>
        <sz val="8"/>
        <rFont val="Arial"/>
        <family val="2"/>
      </rPr>
      <t xml:space="preserve"> (vb. onderhoudsproducten)</t>
    </r>
  </si>
  <si>
    <t>leasingkosten</t>
  </si>
  <si>
    <t>Verklarende woordenlijst</t>
  </si>
  <si>
    <t>SABAM</t>
  </si>
  <si>
    <t>http://www.minfin.fgov.be/portail2/nl/themes/transport/vehicles-use.htm#N</t>
  </si>
  <si>
    <t>marge</t>
  </si>
  <si>
    <t>Banklening 1</t>
  </si>
  <si>
    <t>Banklening 2</t>
  </si>
  <si>
    <t>doelgroep:</t>
  </si>
  <si>
    <t>omschrijving:</t>
  </si>
  <si>
    <t>aankoopgedrag:</t>
  </si>
  <si>
    <t xml:space="preserve"> </t>
  </si>
  <si>
    <t xml:space="preserve">BTW (belasting op de toegevoegde waarde) </t>
  </si>
  <si>
    <t>investeringen</t>
  </si>
  <si>
    <t xml:space="preserve">Bronnen </t>
  </si>
  <si>
    <t>http://www.limburg.be/eCache/39747/WWWLIMBURG-Projecten-Lokale_Economie-Publicaties-Studie_detailhandel_(2009).html?layout=0&amp;lbl=0&amp;lblgr=0&amp;lblnr=0</t>
  </si>
  <si>
    <t>Sterkte</t>
  </si>
  <si>
    <t>Zwakte</t>
  </si>
  <si>
    <t xml:space="preserve">Adres </t>
  </si>
  <si>
    <t>Wie zijn uw concurrenten?</t>
  </si>
  <si>
    <t>http://aps.vlaanderen.be/lokaal/lokale_statistieken.htm</t>
  </si>
  <si>
    <t>www.hbd.nl</t>
  </si>
  <si>
    <t>http://economie.fgov.be/nl/ondernemingen/vademecum/index.jsp</t>
  </si>
  <si>
    <t>Geef een overzicht van de verschillende assortimentsgroepen (producten of diensten) en vul per assortimentsgroep de gevraagde getallen in. Op basis hiervan kunnen de gewogen brutowinstmarge en de doodpuntomzet berekend worden.</t>
  </si>
  <si>
    <t>Kan u de doodpuntomzet bereiken rekening houdend met het marktpotentieel en de marktspelers?</t>
  </si>
  <si>
    <t>Digitaal profiel (LinkedIn, Facebook,…):</t>
  </si>
  <si>
    <r>
      <t>Hoe ziet u uw onderneming evolueren de komende 5 jaren? (</t>
    </r>
    <r>
      <rPr>
        <sz val="11"/>
        <color indexed="8"/>
        <rFont val="Arial"/>
        <family val="2"/>
      </rPr>
      <t>uitbreiding activiteit, personeel, …)?</t>
    </r>
  </si>
  <si>
    <t xml:space="preserve">Waarom denkt u dat uw project zal slagen (vernieuwend concept, origineel concept, "het gat in de markt",... )? </t>
  </si>
  <si>
    <r>
      <t>Wat houdt u eventueel nog tegen om te</t>
    </r>
    <r>
      <rPr>
        <sz val="11"/>
        <rFont val="Arial"/>
        <family val="2"/>
      </rPr>
      <t xml:space="preserve"> starten (nodige opleiding, zwakke punten, financiële middelen,…)?</t>
    </r>
  </si>
  <si>
    <t>Bespreek hun aankoopgedrag (behoeften, koopkracht, bestedingspatroon, ...). Welke elementen kunnen dit gedrag beïnvloeden? Bijvoorbeeld: interesse voor vormgeving, dienst na verkoop, gebruiksvriendelijkheid, snelheid van levering, …</t>
  </si>
  <si>
    <t>Van waar zullen uw klanten komen (gemeente, provincie, land,..)? Vul dit in volgorde van belangrijkheid in (1 = meest belangrijk).</t>
  </si>
  <si>
    <t xml:space="preserve">Gebied </t>
  </si>
  <si>
    <t>Het is belangrijk uw concurrenten goed te kennen. U kan van hen heel wat leren en misschien zelfs samenwerken.</t>
  </si>
  <si>
    <t xml:space="preserve">Uw onderneming concurreert niet alleen met bedrijven die gelijksoortige producten aanbieden: directe concurrenten. Ook ondernemers die andere producten verkopen die in dezelfde behoeften voorzien zijn concurrenten: indirecte concurrenten. </t>
  </si>
  <si>
    <r>
      <t xml:space="preserve">Geef </t>
    </r>
    <r>
      <rPr>
        <sz val="11"/>
        <rFont val="Arial"/>
        <family val="2"/>
      </rPr>
      <t>een korte beschrijving (uitstraling, aanbod/assortiment, prijszetting, ligging,…) van elke concurrent met plus- en minpunten.</t>
    </r>
  </si>
  <si>
    <t>Trends</t>
  </si>
  <si>
    <t xml:space="preserve">Product/dienst </t>
  </si>
  <si>
    <t>Hoe zal u uw prijzen berekenen? U kan rekening houden met: aankoopprijzen, kosten, marges, werkuren, advies leverancier en concurrenten,…</t>
  </si>
  <si>
    <t>Zal u met facturen werken? Zo ja, wat zijn de verkoopsvoorwaarden?</t>
  </si>
  <si>
    <t>Zal u verkopen via het internet? Aan welke criteria moet de website voldoen?</t>
  </si>
  <si>
    <t>Welke betalingsmogelijkheden (contant, Bancontact, Proton, kredietkaart, overschrijving, PayPal,..) zal u voorzien?</t>
  </si>
  <si>
    <t xml:space="preserve">Geef een overzicht van alle taken die in de onderneming moeten worden opgenomen. Geef aan welke taak u of uw medewerker opneemt. </t>
  </si>
  <si>
    <t>Voorziet u opleidingen voor uzelf en uw personeel?</t>
  </si>
  <si>
    <t>Keuze van vennootschapsvorm</t>
  </si>
  <si>
    <t>Totaal vaste kosten kasstroombenadering (totaal+kapitaalaflossingen)</t>
  </si>
  <si>
    <t>top ▲</t>
  </si>
  <si>
    <t>Doelgroep en omschrijving</t>
  </si>
  <si>
    <t>Ga na bij welke leveranciers u uw producten of diensten kan aankopen/verkrijgen.</t>
  </si>
  <si>
    <t>Wat zal u precies aanbieden, tegen welke prijs en op welke manier opdat u uw klanten optimaal kan bereiken?</t>
  </si>
  <si>
    <t>Zal u uw product of dienst beschermen?</t>
  </si>
  <si>
    <t xml:space="preserve">Welke informatie hebt u nodig over (potentiële) klanten? Hoe zal u deze verzamelen?
Waarvoor zal u deze info gebruiken? </t>
  </si>
  <si>
    <t>Heeft u reeds een vestigingsplaats gevonden die aan deze criteria voldoet? Zo ja, beschrijf.</t>
  </si>
  <si>
    <t>Bent u in orde met alle administratieve formaliteiten om te kunnen starten?</t>
  </si>
  <si>
    <t>Bepaal en omschrijf zo nauwkeurig mogelijk aan wie u uw producten of diensten zal aanbieden. 
Dit zijn uw doelgroepen. Zijn uw klanten particulieren, bedrijven of beiden? Vul in volgorde van belangrijkheid in (1 = meest belangrijk).</t>
  </si>
  <si>
    <t>Vul alle geplande financieringen in gedurende het eerste en tweede jaar van uw activiteit. Het totaal van de financieringen moet minstens evenveel bedragen als de totale investeringen.</t>
  </si>
  <si>
    <t>www.winwinlening.be</t>
  </si>
  <si>
    <t>Voorbeelden van achtergestelde leningen die door de overheid worden toegekend zijn de winwinlening en de achtergestelde leningen van het Participatiefonds.</t>
  </si>
  <si>
    <t>Een lening die bij liquidatie van de onderneming als één van de laatste in de rij van verplichtingen (net voor het terugbetalen van het maatschappelijk kapitaal) wordt terugbetaald. Het voordeel is dat dit type lening wordt aanzien als quasi eigen vermogen in plaats van vreemd vermogen, wat een betere voorstelling van de verhouding tussen eigen middelen en vreemd vermogen geeft. Hierdoor daalt het risico voor de andere schuldeisers en wordt het klassiek bankkrediet toegankelijker.</t>
  </si>
  <si>
    <t>Billijke vergoeding</t>
  </si>
  <si>
    <t>www.sabam.be</t>
  </si>
  <si>
    <t xml:space="preserve">www.bvergoed.be </t>
  </si>
  <si>
    <t>Reeds aangekocht-inbreng in natura</t>
  </si>
  <si>
    <t>Afschrijvingstabel</t>
  </si>
  <si>
    <t>Totaal financiering</t>
  </si>
  <si>
    <t>Aantal maanden bedrijfsactiviteit per jaar</t>
  </si>
  <si>
    <t>Aantal weken bedrijfsactiviteit per jaar</t>
  </si>
  <si>
    <t>Aantal dagen bedrijfsactiviteit per week</t>
  </si>
  <si>
    <t xml:space="preserve">maand </t>
  </si>
  <si>
    <t>week</t>
  </si>
  <si>
    <t>dag</t>
  </si>
  <si>
    <t>Toets uw marktpotentieel aan uw doodpuntomzet.</t>
  </si>
  <si>
    <t>Is uw doodpuntomzet realiseerbaar rekening houdend met het marktpotentieel?</t>
  </si>
  <si>
    <t>Belasting op goederen en diensten die door de eindconsument wordt gedragen. Tarieven bedragen 21%, 12% of 6%</t>
  </si>
  <si>
    <t>Omzet nodig om alle vaste kosten te dekken waarbij er winst noch verlies is(= break-even point).</t>
  </si>
  <si>
    <t>Bedrag dat de ondernemer zelf investeert bij de opstart van de zaak zowel in geld als in natura.</t>
  </si>
  <si>
    <t>financiering</t>
  </si>
  <si>
    <t>Bronnen waarmee de onderneming wordt gefinancierd. Omvat eigen inbreng, schulden op lange termijn en schulden op korte termijn.</t>
  </si>
  <si>
    <t>Prijs betaald voor de overname van goede naam, klantenbestand, kennis,… van een onderneming.</t>
  </si>
  <si>
    <t>Wat overblijft na verkoop van product of dienst na aftrek van kostprijs</t>
  </si>
  <si>
    <t xml:space="preserve">klantenvorderingen </t>
  </si>
  <si>
    <t>5.1 Investeringen</t>
  </si>
  <si>
    <t>5.2 Financiering</t>
  </si>
  <si>
    <t>5.3 Vaste kosten</t>
  </si>
  <si>
    <t>5.4 Marges</t>
  </si>
  <si>
    <t>5.5 Doodpuntomzet</t>
  </si>
  <si>
    <t>5.6 Haalbaarheidstoets (interne haalbaarheid, externe haalbaarheid, omzetprognose)</t>
  </si>
  <si>
    <t>5.6 Haalbaarheidstoets</t>
  </si>
  <si>
    <t>5.6.1 Interne haalbaarheid</t>
  </si>
  <si>
    <t>5.6.2 Externe haalbaarheid</t>
  </si>
  <si>
    <t>5.6.3 Omzetprognose</t>
  </si>
  <si>
    <t>Hoe kan de overheid uw financiering gemakkelijker maken?</t>
  </si>
  <si>
    <t xml:space="preserve">   Onroerende voorheffing</t>
  </si>
  <si>
    <t xml:space="preserve">   Boekhouding</t>
  </si>
  <si>
    <t xml:space="preserve">   Provinciebelasting - Gemeentebelasting</t>
  </si>
  <si>
    <t xml:space="preserve">   Vennootschapsbijdrage</t>
  </si>
  <si>
    <t xml:space="preserve">   Kosten neerlegging jaarrekening</t>
  </si>
  <si>
    <r>
      <t>Erelonen</t>
    </r>
    <r>
      <rPr>
        <i/>
        <sz val="8"/>
        <rFont val="Arial"/>
        <family val="2"/>
      </rPr>
      <t xml:space="preserve"> (advocaten, architect)</t>
    </r>
  </si>
  <si>
    <t xml:space="preserve">   Vorming en opleiding</t>
  </si>
  <si>
    <t xml:space="preserve">   Totale loonkost personeel</t>
  </si>
  <si>
    <t xml:space="preserve">   Verzekeringen ondernemer </t>
  </si>
  <si>
    <t>Let op: dit is een haalbaarheidsstudie, geen boekhouding.</t>
  </si>
  <si>
    <t xml:space="preserve">Jaar 1 omvat alle middelen om te kunnen opstarten en die u aanschaft tijdens het eerste jaar. </t>
  </si>
  <si>
    <t>Gewogen brutowinstmarge van alle producten en diensten</t>
  </si>
  <si>
    <t>De breakeven- of doodpuntomzet is de omzet noodzakelijk om alle vaste kosten te dekken. Er wordt dan noch winst noch verlies gemaakt. Dit berekent u door middel van volgende formule:</t>
  </si>
  <si>
    <t xml:space="preserve">Doodpuntomzet = vaste kosten/gewogen brutowinstmarge </t>
  </si>
  <si>
    <t>BTW percentage per product/dienst</t>
  </si>
  <si>
    <t>De doodpuntomzet (incl. BTW) per product/dienst wordt automatisch berekend per jaar, maand, week.</t>
  </si>
  <si>
    <t xml:space="preserve">Aankoop- of kostprijs
excl. BTW </t>
  </si>
  <si>
    <t xml:space="preserve">Verkoopprijs
excl. BTW </t>
  </si>
  <si>
    <t>Indien neen, herbekijk uw project.</t>
  </si>
  <si>
    <t>Is uw omzetprognose hoger dan uw doodpuntomzet?</t>
  </si>
  <si>
    <t>Indien neen, in welk jaar verwacht u uw doodpuntomzet te behalen?</t>
  </si>
  <si>
    <t>Houdt uw plan hier rekening mee?</t>
  </si>
  <si>
    <t>Opmerking: het hiernavolgend resultaat bespreekt u best met een accountmanager van het Agentschap Ondernemen of met uw adviseur.</t>
  </si>
  <si>
    <t>http://statbel.fgov.be/nl/ondernemingen/Intellectuele_Eigendom/index.jsp</t>
  </si>
  <si>
    <t>FOD Economie</t>
  </si>
  <si>
    <t xml:space="preserve">Benelux Bureau voor de Intellectuele Eigendom </t>
  </si>
  <si>
    <t>http://economie.fgov.be/nl/ondernemingen/leven_onderneming/oprichting/toegang_beroep/Licences_autorisations_specifiques/index.jsp</t>
  </si>
  <si>
    <t>Bepaal en omschrijf uw productgroepen/dienstengroepen. Vul in volgorde van belangrijkheid in
(1 = meest belangrijk).</t>
  </si>
  <si>
    <t>http://www.vlam.be/facts/index_nl.phtml</t>
  </si>
  <si>
    <t>http://www.vlaamsbrabant.be/economie-landbouw/ondernemers-en-starters/kleinhandel/index.jsp</t>
  </si>
  <si>
    <t>http://www.e-zine.vlam.be/detail.phtml?id=190</t>
  </si>
  <si>
    <t>http://statbel.fgov.be/nl/binaries/1HBOhuishoudens__tcm325-92832.xls</t>
  </si>
  <si>
    <t>Geboortedatum:</t>
  </si>
  <si>
    <t>Detail van de investeringen</t>
  </si>
  <si>
    <t>Oprichtingskosten</t>
  </si>
  <si>
    <t>Notariskosten</t>
  </si>
  <si>
    <t>Octrooien</t>
  </si>
  <si>
    <t>Licenties</t>
  </si>
  <si>
    <t>Goodwill</t>
  </si>
  <si>
    <t>Immateriële vaste activa</t>
  </si>
  <si>
    <t>Materiële vaste activa - inrichting gebouw</t>
  </si>
  <si>
    <t>…</t>
  </si>
  <si>
    <t>Materiële vaste activa - machines en toestellen</t>
  </si>
  <si>
    <t>Materiële vaste activa - meubilair</t>
  </si>
  <si>
    <t>Materiële vaste activa - gereedschap</t>
  </si>
  <si>
    <t>Materiële vaste activa - hardware&amp;software</t>
  </si>
  <si>
    <t>Voorraad grondstoffen</t>
  </si>
  <si>
    <t>Voorraad handelsgoederen</t>
  </si>
  <si>
    <t>Opstartkosten</t>
  </si>
  <si>
    <t>terug naar tabel investeringen▲</t>
  </si>
  <si>
    <t>terug naar het beschrijvend luik ▲</t>
  </si>
  <si>
    <r>
      <t xml:space="preserve">Enkel in de gekleurde vakjes per onderdeel dient u cijfergegevens in te vullen. </t>
    </r>
    <r>
      <rPr>
        <b/>
        <sz val="10"/>
        <rFont val="Arial"/>
        <family val="2"/>
      </rPr>
      <t>Alle bedragen zijn exclusief BTW.</t>
    </r>
  </si>
  <si>
    <t>Totaal investeringen</t>
  </si>
  <si>
    <t>Meer info over de verschillende financieringsvormen:</t>
  </si>
  <si>
    <t>Eigen inbreng</t>
  </si>
  <si>
    <t>Octrooien, licenties</t>
  </si>
  <si>
    <t>Voor te financieren BTW</t>
  </si>
  <si>
    <t>Variabele kosten</t>
  </si>
  <si>
    <t>Vul de geplande vaste kosten op jaarbasis in. In deze tabel mogen geen investeringen noch variabele kosten opgenomen worden.</t>
  </si>
  <si>
    <t>BTW</t>
  </si>
  <si>
    <t>kaskrediet</t>
  </si>
  <si>
    <t>Bedragen die u nog tegoed heeft van klanten omwille van geleverde maar nog niet betaalde producten en/of diensten. Berekening: geschatte jaaromzet incl. BTW x (de gemiddelde betalingstermijn in dagen uitgedrukt/365).</t>
  </si>
  <si>
    <t>Het totaal van alle vaste kosten zoals die in de boekhouding zijn opgenomen.  Hierbij houdt men rekening met de afschrijvingen.</t>
  </si>
  <si>
    <t>octrooien en licenties</t>
  </si>
  <si>
    <t xml:space="preserve">vlottende activa </t>
  </si>
  <si>
    <t xml:space="preserve">Het totaal van alle vaste kosten die louter rekening houden met de reële geldstroom. Afschrijvingen worden in deze berekening uitgesloten. De kapitaalsaflossingen (in principe geen kost) worden wel bij dit totale bedrag geteld.  </t>
  </si>
  <si>
    <t>BTW op investeringen die pas gemiddeld na 6 maanden wordt gerecupereerd en dus best voorzien wordt in het investeringsplan.</t>
  </si>
  <si>
    <t>Leningen</t>
  </si>
  <si>
    <t>Totaal vaste kosten bedrijfseconomische benadering (totaal+afschrijvingen)</t>
  </si>
  <si>
    <t xml:space="preserve">Sociaal secretariaat </t>
  </si>
  <si>
    <t>Mogelijke verzekeringen: - Vrij aanvullend pensioen</t>
  </si>
  <si>
    <t>Inschrijving ondernemingsloket</t>
  </si>
  <si>
    <r>
      <t xml:space="preserve">In natura </t>
    </r>
    <r>
      <rPr>
        <i/>
        <sz val="8"/>
        <rFont val="Arial"/>
        <family val="2"/>
      </rPr>
      <t xml:space="preserve">(reeds aangekochte en betaalde investeringen) </t>
    </r>
  </si>
  <si>
    <t>achtergestelde lening</t>
  </si>
  <si>
    <t>Materiële vaste activa - aankoop terreinen</t>
  </si>
  <si>
    <t>Materiële vaste activa - aankoop gebouwen</t>
  </si>
  <si>
    <t>Materiële vaste activa - rollend materieel</t>
  </si>
  <si>
    <t>Financiële vaste activa</t>
  </si>
  <si>
    <t>Materiële vaste activa - reeds aangekocht-inbreng in natura</t>
  </si>
  <si>
    <t>totaal vaste kosten bedrijfseconomische benadering</t>
  </si>
  <si>
    <t>totaal vaste kosten kasstroombenadering</t>
  </si>
  <si>
    <t>Een octrooi (ook wel patent genoemd) is een exclusief recht op een uitvinding waarmee u een ander kunt verbieden de uitvinding commercieel toe te passen in een bepaald rechtsgebied en gedurende een bepaalde periode.</t>
  </si>
  <si>
    <t>brutowinst-marge %</t>
  </si>
  <si>
    <t>jaar</t>
  </si>
  <si>
    <t>Producten/diensten</t>
  </si>
  <si>
    <t>terug ▲</t>
  </si>
  <si>
    <t>Totaal vaste kosten bedrijfseconomische benadering</t>
  </si>
  <si>
    <t>Totaal vaste kosten kasstroombenadering</t>
  </si>
  <si>
    <t>http://www.oivo-crioc.org/nl</t>
  </si>
  <si>
    <t xml:space="preserve">Vertaal de omzet per dag naar het aantal klanten en/of aantal werkuren. </t>
  </si>
  <si>
    <t>Detailleer de samenstelling van deze omzet per gamma van producten of diensten. (aantal klanten/producten/diensten per dag, aantal openingsdagen/werkuren, …)</t>
  </si>
  <si>
    <t xml:space="preserve">Ook kan u samen met een loopbaanbegeleider uw ondernemerscompetenties in kaart brengen. </t>
  </si>
  <si>
    <t>Met welke partners zal u samenwerken? En wat zal u samen doen?</t>
  </si>
  <si>
    <t>Partners kunnen zijn: ondernemers-, sector- of beroepsorganisaties, consumentengroepen, uw concurrenten, complementaire aanbieders…</t>
  </si>
  <si>
    <t>http://vdab.be/loopbaanbegeleiding/loopbaanbegeleidingscentra.shtml</t>
  </si>
  <si>
    <t>www.designvlaanderen.be</t>
  </si>
  <si>
    <t>Is het toegelaten om uw product of dienst aan te bieden? Met welke wetten en reglementen moet u rekening houden?</t>
  </si>
  <si>
    <t>Hoe zal u uw voorraad beheren (opslag, minimumvoorraden, overstock, opvolging, automatisering,...)?</t>
  </si>
  <si>
    <t>Hoe zal u de kwaliteit van uw producten/diensten garanderen (garantie, service, dienst na 
verkoop,…)?</t>
  </si>
  <si>
    <t>Hoe zal u de levering van uw producten en diensten aan de klant organiseren (bestelling, transport, verkoopsvoorwaarden, verpakking, leveringsvoorwaarden,…)?</t>
  </si>
  <si>
    <t>Welk prijsniveau zal u hanteren (goedkoop, middenklasse, duurder segment,…)? Hoe liggen uw prijzen ten opzichte van uw concurrenten?</t>
  </si>
  <si>
    <t>Aan welke criteria moet uw vestigingsplaats voldoen op vlak van bereikbaarheid, parkeermogelijkheden, passage, uitbreidingsmogelijkheden, toegankelijkheid voor rolstoelgebruikers, zichtbaarheid, sfeer en inrichting, uitstraling,…?</t>
  </si>
  <si>
    <t>Mag u de activiteit uitoefenen op deze plaats, rekening houdend met wetten en reglementen (milieuwetgeving, ruimtelijke ordening,…)?</t>
  </si>
  <si>
    <t>Hoe zal u uw pand beveiligen (brand, diefstal, inbraak,...)?</t>
  </si>
  <si>
    <t>Onder welke naam gaat u uw activiteit uitoefenen? Is deze naam of domeinnaam nog beschikbaar, ligt deze goed in de mond,…?</t>
  </si>
  <si>
    <t>Welk imago wilt u uitstralen en hoe zal u dit bereiken? Heeft u al een huisstijl (logo, slogan, eenvormige lay-out en kleurgebruik, inrichting, stijl van omgang met klanten,…)?
Zal u hiervoor een beroep doen op externen?</t>
  </si>
  <si>
    <t xml:space="preserve">Op welke manieren (internet, eigen website, beurzen, mailings, flyers, advertenties,…) zal u zich bekendmaken bij uw klanten? </t>
  </si>
  <si>
    <t xml:space="preserve">Welke promotionele acties zal u ondernemen bij de start van de zaak en tijdens de volgende twee jaren? </t>
  </si>
  <si>
    <t>IE scan Agentschap Ondernemen</t>
  </si>
  <si>
    <t>Maak een planning op van de werkweek (openingsuren, bestellingen, leveringen, onderhoud, administratie, prospectie,...).</t>
  </si>
  <si>
    <t>Wanneer plant u de aanwerving van uw medewerker(s) en hebt u een functiebeschrijving?</t>
  </si>
  <si>
    <t xml:space="preserve">Geef een overzicht van alle taken die u uitbesteedt (boekhouder, sociaal secretariaat, vormgevers, webdesigner, communicatiebureaus, advocaten,…). </t>
  </si>
  <si>
    <t xml:space="preserve">Entrespiegel is een scan waarbij u via zelfevaluatie uw ondernemerscompetenties in kaart brengt. Als werkzoekende kan u hiervoor bij de vdab terecht. </t>
  </si>
  <si>
    <t>Waarom denkt u dat u zal slagen (persoonlijke troeven, kennis, ervaring,..)?</t>
  </si>
  <si>
    <t>http://vdab.be/magezine/jan09/zelfstandig.shtml</t>
  </si>
  <si>
    <t>http://www.faronet.be/files/bijlagen/e-documenten/trendboekje_0.pdf</t>
  </si>
  <si>
    <t>jaar 1
excl. BTW</t>
  </si>
  <si>
    <t>jaar 2
excl. BTW</t>
  </si>
  <si>
    <t>Doodpuntomzet bedrijfseconomische benadering</t>
  </si>
  <si>
    <t>Doodpuntomzet kasstroombenadering</t>
  </si>
  <si>
    <t>Verwachte omzet jaar 1:</t>
  </si>
  <si>
    <t>Verwachte omzet jaar 2:</t>
  </si>
  <si>
    <t>Proficiat, u heeft uw plan uitgeschreven. Is het haalbaar? Dient u uw project te herbekijken? Is het project definitief niet haalbaar? Bespreek de resultaten met een accountmanager van het Agentschap Ondernemen of uw adviseur.  Mogelijk dient u uw project te herbekijken.</t>
  </si>
  <si>
    <t>Alle uitgaven die een onderneming moet doen om echt van start te gaan. Deze worden gestructureerd in vaste activa en vlottende activa.  Strikt genomen verschillen investeringen van kosten in die zin dat investeringen eenmalig zijn en kosten periodiek (maandelijks, trimestrieel, jaarlijks) terugkomen. In dit investeringsplan wordt naast de investeringen ook rekening gehouden met de uitgaven die bij aanvang van de activiteit moeten voorzien worden, zoals de voor te financieren BTW en de opstartkosten.</t>
  </si>
  <si>
    <r>
      <rPr>
        <b/>
        <i/>
        <sz val="10"/>
        <rFont val="Arial"/>
        <family val="2"/>
      </rPr>
      <t>Leasing</t>
    </r>
    <r>
      <rPr>
        <sz val="10"/>
        <rFont val="Arial"/>
        <family val="2"/>
      </rPr>
      <t xml:space="preserve"> is een kredietvorm waarbij de kredietverstrekker of </t>
    </r>
    <r>
      <rPr>
        <b/>
        <i/>
        <sz val="10"/>
        <rFont val="Arial"/>
        <family val="2"/>
      </rPr>
      <t>lessor</t>
    </r>
    <r>
      <rPr>
        <sz val="10"/>
        <rFont val="Arial"/>
        <family val="2"/>
      </rPr>
      <t xml:space="preserve"> bedrijfsuitrusting, bedrijfsmiddelen of duurzame consumptiegoederen aankoopt en deze gedurende een vooraf overeengekomen termijn en tegen een vaste vergoeding ter beschikking stelt van de kredietnemer of </t>
    </r>
    <r>
      <rPr>
        <b/>
        <i/>
        <sz val="10"/>
        <rFont val="Arial"/>
        <family val="2"/>
      </rPr>
      <t>lessee</t>
    </r>
    <r>
      <rPr>
        <sz val="10"/>
        <rFont val="Arial"/>
        <family val="2"/>
      </rPr>
      <t>. In de strikte betekenis van het begrip lease bevat een contract een koopoptie die de leasingnemer de kans geeft om, zonder verplichting, tegen een bij het afsluiten van het contract vastgelegde prijs (de residuwaarde), aan het einde van het traject de geleasete uitrusting te kopen.</t>
    </r>
  </si>
  <si>
    <t>Ook na de opstartfase blijft het Startkompas een bruikbaar instrument. Als bedrijfsleider houdt u best een vinger aan de pols en staat u tijdig stil bij de positie van uw onderneming in een voortdurend veranderende omgeving. Bij nieuwe strategische keuzes kan u het Startkompas gebruiken voor de inschatting van de haalbaarheid.</t>
  </si>
  <si>
    <t>Indien u vastloopt bij het invullen of vragen heeft bij de resultaten van het Startkompas kan u altijd terecht bij de accountmanagers van het Agentschap Ondernemen of u kan u laten begeleiden door uw boekhouder of adviseur.</t>
  </si>
  <si>
    <t>alle cijfergegevens in.</t>
  </si>
  <si>
    <t>Inhoudstafel</t>
  </si>
  <si>
    <t>Ontwikkel je idee</t>
  </si>
  <si>
    <r>
      <rPr>
        <sz val="10"/>
        <color indexed="58"/>
        <rFont val="Arial"/>
        <family val="2"/>
      </rPr>
      <t xml:space="preserve">► </t>
    </r>
    <r>
      <rPr>
        <sz val="10"/>
        <rFont val="Arial"/>
        <family val="2"/>
      </rPr>
      <t xml:space="preserve"> </t>
    </r>
  </si>
  <si>
    <t xml:space="preserve">► </t>
  </si>
  <si>
    <t>Ondernemerscompetenties</t>
  </si>
  <si>
    <t>Eigen marktonderzoek</t>
  </si>
  <si>
    <r>
      <rPr>
        <sz val="10"/>
        <color indexed="58"/>
        <rFont val="Arial"/>
        <family val="2"/>
      </rPr>
      <t>►</t>
    </r>
    <r>
      <rPr>
        <sz val="10"/>
        <rFont val="Arial"/>
        <family val="2"/>
      </rPr>
      <t xml:space="preserve"> </t>
    </r>
  </si>
  <si>
    <t>Bevoorrechte getuigen</t>
  </si>
  <si>
    <t>Beroepsfederaties</t>
  </si>
  <si>
    <t xml:space="preserve">Nationaal instituut voor de statistiek: informatie over de gemiddelde bestedingen per gezin voor een product </t>
  </si>
  <si>
    <r>
      <rPr>
        <i/>
        <sz val="10"/>
        <color indexed="58"/>
        <rFont val="Arial"/>
        <family val="2"/>
      </rPr>
      <t>►</t>
    </r>
    <r>
      <rPr>
        <sz val="10"/>
        <rFont val="Arial"/>
        <family val="2"/>
      </rPr>
      <t xml:space="preserve"> </t>
    </r>
  </si>
  <si>
    <t>Gemeente (bevolkingscijfers)</t>
  </si>
  <si>
    <t>Studie detailhandel provincie Limburg</t>
  </si>
  <si>
    <t>Studie detailhandel provincie Vlaams-Brabant</t>
  </si>
  <si>
    <r>
      <rPr>
        <sz val="10"/>
        <color indexed="58"/>
        <rFont val="Arial"/>
        <family val="2"/>
      </rPr>
      <t>►</t>
    </r>
    <r>
      <rPr>
        <sz val="10"/>
        <rFont val="Arial"/>
        <family val="2"/>
      </rPr>
      <t xml:space="preserve">  </t>
    </r>
  </si>
  <si>
    <t>Sectorstudies</t>
  </si>
  <si>
    <t>Lokale statistieken</t>
  </si>
  <si>
    <t xml:space="preserve">    </t>
  </si>
  <si>
    <t>vraag aan uw leverancier wie uw concurrenten zijn</t>
  </si>
  <si>
    <r>
      <rPr>
        <sz val="10"/>
        <color rgb="FF8DC63F"/>
        <rFont val="Arial"/>
        <family val="2"/>
      </rPr>
      <t>►</t>
    </r>
    <r>
      <rPr>
        <sz val="10"/>
        <rFont val="Arial"/>
        <family val="2"/>
      </rPr>
      <t xml:space="preserve"> </t>
    </r>
  </si>
  <si>
    <t xml:space="preserve">Vestiging van het bedrijf </t>
  </si>
  <si>
    <t>Vergunningen en toegang tot het beroep</t>
  </si>
  <si>
    <t>Octrooien, merken en auteursrechten</t>
  </si>
  <si>
    <t>Agentschap Ondernemen: gis of bedrijvendatabank</t>
  </si>
  <si>
    <t>Uw gemeente: dienst ruimtelijke ordening, politie, brandweer…</t>
  </si>
  <si>
    <t>Vormgeving:</t>
  </si>
  <si>
    <r>
      <t>►</t>
    </r>
    <r>
      <rPr>
        <sz val="10"/>
        <rFont val="Arial"/>
        <family val="2"/>
      </rPr>
      <t xml:space="preserve"> </t>
    </r>
  </si>
  <si>
    <t>Websites van banken, ondernemingsloketten, sociale secretariaten</t>
  </si>
  <si>
    <t>Sectororganisaties</t>
  </si>
  <si>
    <t>Maak een raming van uw marktpotentieel op basis van: gezinsbestedingen, de aantrekkingszone, distributiekanaal, welvaart,</t>
  </si>
  <si>
    <r>
      <rPr>
        <sz val="10"/>
        <rFont val="Arial"/>
        <family val="2"/>
      </rPr>
      <t xml:space="preserve">marktaandeel concurrenten, sectorstudies, leveranciersinfo, omzet concurrentie,… </t>
    </r>
    <r>
      <rPr>
        <u/>
        <sz val="10"/>
        <color indexed="12"/>
        <rFont val="Arial"/>
        <family val="2"/>
      </rPr>
      <t>zie bronnen omgevingsanalyse</t>
    </r>
  </si>
  <si>
    <t>Jaar 1
(excl. BTW)</t>
  </si>
  <si>
    <t>BTW jaar 1</t>
  </si>
  <si>
    <t>Jaar 2
(excl. BTW)</t>
  </si>
  <si>
    <t>Voorwoord</t>
  </si>
  <si>
    <t xml:space="preserve">Misschien is uw eerste reactie: "Waarom zou ik mijn plannen uitschrijven? Is dat geen verloren tijd?" Helemaal niet. De praktijk leert dat het neerschrijven van uw plannen u verplicht elk facet te overdenken. U houdt uzelf als het ware een spiegel voor. Met het Startkompas kan u het risico beter inschatten. Dankzij het Startkompas gaat u goed doordacht en beter voorbereid van start en verhoogt u uw slaagkansen. </t>
  </si>
  <si>
    <r>
      <rPr>
        <sz val="10"/>
        <rFont val="Arial"/>
        <family val="2"/>
      </rPr>
      <t xml:space="preserve">Startkompas bestaat uit 5 bouwstenen in het hiernavolgende schema. In het </t>
    </r>
    <r>
      <rPr>
        <u/>
        <sz val="10"/>
        <color indexed="12"/>
        <rFont val="Arial"/>
        <family val="2"/>
      </rPr>
      <t>eerste tabblad (beschrijvend luik)</t>
    </r>
  </si>
  <si>
    <t>Bovendien kan het Startkompas dienen als basis voor een ondernemingsplan. U kan hiervoor gebruik maken</t>
  </si>
  <si>
    <t>Voor u met invullen begint, geven wij u graag wat meer uitleg over de opbouw van dit instrument. Het</t>
  </si>
  <si>
    <r>
      <rPr>
        <sz val="10"/>
        <rFont val="Arial"/>
        <family val="2"/>
      </rPr>
      <t xml:space="preserve">vindt u alle vragen die betrekking hebben op bouwsteen 1 tot en met 4. In het </t>
    </r>
    <r>
      <rPr>
        <u/>
        <sz val="10"/>
        <color indexed="12"/>
        <rFont val="Arial"/>
        <family val="2"/>
      </rPr>
      <t>tweede tabblad (financieel luik)</t>
    </r>
    <r>
      <rPr>
        <sz val="10"/>
        <rFont val="Arial"/>
        <family val="2"/>
      </rPr>
      <t xml:space="preserve"> vult u</t>
    </r>
  </si>
  <si>
    <t>Probeer het Startkompas zo volledig en concreet mogelijk in te vullen! Zo krijgt u zicht op de uiteindelijke haalbaarheid van uw project.</t>
  </si>
  <si>
    <t>Schema</t>
  </si>
  <si>
    <t>1.1 Persoonlijke gegevens</t>
  </si>
  <si>
    <t>1.2 Administratieve gegevens van de op te richten onderneming</t>
  </si>
  <si>
    <t>1.3 Basisidee</t>
  </si>
  <si>
    <t>2.1 Bespreking van de markt/sector</t>
  </si>
  <si>
    <t>2.2 Klanten</t>
  </si>
  <si>
    <t>2.3 Concurrenten</t>
  </si>
  <si>
    <t>2.5 Partners</t>
  </si>
  <si>
    <t>2.6 Trends</t>
  </si>
  <si>
    <t>3.1 Product</t>
  </si>
  <si>
    <t>3.2 Prijs</t>
  </si>
  <si>
    <t>3.3 Plaats</t>
  </si>
  <si>
    <t>3.4 Promotie</t>
  </si>
  <si>
    <t>4.1 Algemene organisatie</t>
  </si>
  <si>
    <t>4.2 Juridische vorm</t>
  </si>
  <si>
    <t>4.3 Administratieve formaliteiten</t>
  </si>
  <si>
    <t xml:space="preserve">2.3 Concurrenten </t>
  </si>
  <si>
    <t>2.4 Leveranciers</t>
  </si>
  <si>
    <t>Checklist vestigingsplaats detailhandel non-food</t>
  </si>
  <si>
    <t>Checklist vestigingsplaats detailhandel food</t>
  </si>
  <si>
    <t>Kredietvorm waarbij de kredietnemer van de bank de toelating krijgt om voor een overeenge-komen maximum bedrag (de kredietlijn) opnames te doen. Kaskredieten hebben als doel om kortstondige tekorten op te vangen. Het is een soepele, maar relatief dure kredietvorm.</t>
  </si>
  <si>
    <t>Uitgaven die op vaste regelmaat (maandelijks, jaarlijks) terugkeren ongeacht de omzet en die boekhoudkundig niet over meerdere jaren worden afgeschreven.</t>
  </si>
  <si>
    <t>Alle investeringen die op korte termijn (binnen het jaar) in geld omgezet kunnen worden, zoals voorraden, vorderingen op klanten, kortlopende belegging en liquide middelen (de financiële middelen in de kas en op de zichtrekening van de onderneming) .</t>
  </si>
  <si>
    <t>De onroerende voorheffing</t>
  </si>
  <si>
    <t>Jaar 1 - doodpuntomzet incl. BTW per:</t>
  </si>
  <si>
    <t>Jaar 2 - doodpuntomzet incl. BTW per:</t>
  </si>
  <si>
    <t xml:space="preserve">omschrijving: </t>
  </si>
  <si>
    <t xml:space="preserve">doelgroep: </t>
  </si>
  <si>
    <t>Naam en omschrijving</t>
  </si>
  <si>
    <t>Totaal producten en diensten (samen 100%)</t>
  </si>
  <si>
    <t>OIVO (Onderzoeks- en Informatiecentrum van de Verbruikersorganisaties)</t>
  </si>
  <si>
    <t>Voorraad</t>
  </si>
  <si>
    <t xml:space="preserve">Bedrag aan grondstoffen en aan afgewerkte goederen (handelsgoederen) dat moet voorzien worden bij aanvang of bij de uitbreiding van uw activiteit. Hou hierbij rekening met levertermijnen van de goederen, seizoens- of prijsschommelingen, ... </t>
  </si>
  <si>
    <t xml:space="preserve">Wat is de voorraadrotatie? (enkel indien u voorraad heeft, dus niet van toepassing bij diensten) </t>
  </si>
  <si>
    <t>Voorraadrotatie</t>
  </si>
  <si>
    <t>Aantal keer per jaar dat de voorraad wordt verkocht. Delen we 365 door de voorraadrotatie (365/voorraadrotatie) dan wordt er berekend hoeveel dagen per jaar er nodig zijn om de voorraad te verkopen.</t>
  </si>
  <si>
    <t>Is deze voorraadrotatie realistisch? </t>
  </si>
  <si>
    <r>
      <rPr>
        <sz val="10"/>
        <rFont val="Arial"/>
        <family val="2"/>
      </rPr>
      <t>Is uw beginvoorraad (</t>
    </r>
    <r>
      <rPr>
        <u/>
        <sz val="10"/>
        <color indexed="12"/>
        <rFont val="Arial"/>
        <family val="2"/>
      </rPr>
      <t>zie bij 5.1 investeringen-voorraad handelsgoederen</t>
    </r>
    <r>
      <rPr>
        <sz val="10"/>
        <rFont val="Arial"/>
        <family val="2"/>
      </rPr>
      <t>) optimaal om uw verkopen te realiseren?</t>
    </r>
  </si>
  <si>
    <t>Indien neen, pas uw investeringen aan.</t>
  </si>
  <si>
    <t>Is de doodpuntomzet haalbaar rekening houdend met infrastructuur, mankracht, productiecapaciteit, werkuren, …?</t>
  </si>
  <si>
    <r>
      <rPr>
        <sz val="10"/>
        <color indexed="12"/>
        <rFont val="Arial"/>
        <family val="2"/>
      </rPr>
      <t xml:space="preserve">    </t>
    </r>
    <r>
      <rPr>
        <sz val="10"/>
        <color indexed="12"/>
        <rFont val="Arial"/>
        <family val="2"/>
      </rPr>
      <t xml:space="preserve">- </t>
    </r>
    <r>
      <rPr>
        <u/>
        <sz val="10"/>
        <color indexed="12"/>
        <rFont val="Arial"/>
        <family val="2"/>
      </rPr>
      <t>Verzekering gewaarborgd inkomen</t>
    </r>
  </si>
  <si>
    <t>Beroepsfederatie van de verzekeraars</t>
  </si>
  <si>
    <t>www.assuralia.be</t>
  </si>
  <si>
    <t>ondernemersloon</t>
  </si>
  <si>
    <t>In dit haalbaarheidsonderzoek beschouwen we het gewenste ondernemersloon (nettojaarloon + geraamde belastingen) als een vaste kost. Op deze manier wordt in de berekening van de doodpuntomzet rekening gehouden met een belangrijke kost, het loon van de ondernemer. In de boekhouding van uw eenmanszaak is dit immers geen vaste kost. Het netto-resultaat (omzet-kosten) aan het einde van het boekjaar is uw ondernemersloon.</t>
  </si>
  <si>
    <t>Berekening van uw loon</t>
  </si>
  <si>
    <t>Ondernemersloon</t>
  </si>
  <si>
    <t>Berekening van de kost van SABAM en de billijke vergoeding</t>
  </si>
  <si>
    <t>Berekening van de sociale bijdragen</t>
  </si>
  <si>
    <t>Overzicht mogelijke vergunningen</t>
  </si>
  <si>
    <t>Gids voor websitehouders</t>
  </si>
  <si>
    <t>Beurskalender</t>
  </si>
  <si>
    <t>Lijst van erkende boekhouders</t>
  </si>
  <si>
    <t>Mogelijkheid tot subsidie via de Vlaamse overheid</t>
  </si>
  <si>
    <t>Bedragen vennootschapsbijdrage</t>
  </si>
  <si>
    <t>Kostprijs neerlegging jaarrekening</t>
  </si>
  <si>
    <t>Provinciebelastingen - provincie Antwerpen</t>
  </si>
  <si>
    <t>Provinciebelastingen - provincie Limburg</t>
  </si>
  <si>
    <t>Provinciebelastingen - provincie Oost-Vlaanderen</t>
  </si>
  <si>
    <t>Provinciebelastingen - provincie Vlaams-Brabant</t>
  </si>
  <si>
    <t>Provinciebelastingen - provincie West-Vlaanderen</t>
  </si>
  <si>
    <t>Over welke middelen moet u beschikken om uw zaak te realiseren? Deze bedragen kan u invullen in het tabblad "detail van de investeringen". Onderstaande tabel geeft een samenvatting van alle bedragen.</t>
  </si>
  <si>
    <t>Het bepalen van uw marktpotentieel is een complexe oefening waarbij rekening moet gehouden worden met veel factoren en waar ‘harde’ cijfers gewogen moeten worden op basis van kennis van de markt en een onderbouwd aanvoelen van de lokale situatie. Als u voelt dat u niet bij machte bent dit alleen op te pakken, dan kunt u hiervoor een beroep doen op een deskundige externe adviseur</t>
  </si>
  <si>
    <r>
      <rPr>
        <i/>
        <sz val="10"/>
        <rFont val="Arial"/>
        <family val="2"/>
      </rPr>
      <t>(</t>
    </r>
    <r>
      <rPr>
        <i/>
        <u/>
        <sz val="10"/>
        <color indexed="12"/>
        <rFont val="Arial"/>
        <family val="2"/>
      </rPr>
      <t>www.kmoportefeuille.be</t>
    </r>
    <r>
      <rPr>
        <i/>
        <sz val="10"/>
        <rFont val="Arial"/>
        <family val="2"/>
      </rPr>
      <t>).</t>
    </r>
  </si>
  <si>
    <t xml:space="preserve">Voor de berekening van de interne haalbaarheid nemen we de hoogste doodpuntomzet (bedrijfseconomische of </t>
  </si>
  <si>
    <t xml:space="preserve">kasstroombenadering).  </t>
  </si>
  <si>
    <t xml:space="preserve">Oprichtingskosten </t>
  </si>
  <si>
    <t xml:space="preserve">Inrichting gebouw </t>
  </si>
  <si>
    <r>
      <t>Rollend materiaal</t>
    </r>
    <r>
      <rPr>
        <i/>
        <sz val="8"/>
        <rFont val="Arial"/>
        <family val="2"/>
      </rPr>
      <t xml:space="preserve"> </t>
    </r>
  </si>
  <si>
    <t xml:space="preserve">   Voorraad grondstoffen </t>
  </si>
  <si>
    <t xml:space="preserve">Voorraad handelsgoederen </t>
  </si>
  <si>
    <t xml:space="preserve">Opstartkosten </t>
  </si>
  <si>
    <r>
      <t xml:space="preserve">Oprichtingskosten </t>
    </r>
    <r>
      <rPr>
        <i/>
        <sz val="8"/>
        <rFont val="Arial"/>
        <family val="2"/>
      </rPr>
      <t xml:space="preserve"> </t>
    </r>
  </si>
  <si>
    <t xml:space="preserve">Immateriële vaste activa </t>
  </si>
  <si>
    <t xml:space="preserve">Rollend materiaal </t>
  </si>
  <si>
    <r>
      <t xml:space="preserve">Verzekeringen </t>
    </r>
    <r>
      <rPr>
        <i/>
        <sz val="8"/>
        <rFont val="Arial"/>
        <family val="2"/>
      </rPr>
      <t>(brand, diefstal, …)</t>
    </r>
  </si>
  <si>
    <r>
      <t xml:space="preserve">Extern advies </t>
    </r>
    <r>
      <rPr>
        <i/>
        <sz val="8"/>
        <rFont val="Arial"/>
        <family val="2"/>
      </rPr>
      <t>(consultancy)</t>
    </r>
  </si>
  <si>
    <r>
      <t xml:space="preserve">Huisstijl </t>
    </r>
    <r>
      <rPr>
        <i/>
        <sz val="8"/>
        <rFont val="Arial"/>
        <family val="2"/>
      </rPr>
      <t>(logo, briefpapier, visitekaartjes,…)</t>
    </r>
  </si>
  <si>
    <r>
      <t xml:space="preserve">Specifieke vergunningen </t>
    </r>
    <r>
      <rPr>
        <i/>
        <sz val="8"/>
        <rFont val="Arial"/>
        <family val="2"/>
      </rPr>
      <t>(FAVV, registratie aannemer, erkenningen, …)</t>
    </r>
  </si>
  <si>
    <r>
      <t xml:space="preserve">Verzekeringen </t>
    </r>
    <r>
      <rPr>
        <i/>
        <sz val="8"/>
        <rFont val="Arial"/>
        <family val="2"/>
      </rPr>
      <t>(burgerlijke aansprakelijkheid, lichaamlijke ongevallen)</t>
    </r>
  </si>
  <si>
    <r>
      <t xml:space="preserve">   Ondernemersloon </t>
    </r>
    <r>
      <rPr>
        <i/>
        <sz val="8"/>
        <rFont val="Arial"/>
        <family val="2"/>
      </rPr>
      <t>(incl. personenbelasting)</t>
    </r>
  </si>
  <si>
    <r>
      <t xml:space="preserve">Verzekeringen personeel </t>
    </r>
    <r>
      <rPr>
        <i/>
        <sz val="8"/>
        <rFont val="Arial"/>
        <family val="2"/>
      </rPr>
      <t>(arbeidsongevallen, hospitalisatieverzekering)</t>
    </r>
  </si>
  <si>
    <r>
      <t xml:space="preserve">Bankkosten </t>
    </r>
    <r>
      <rPr>
        <i/>
        <sz val="8"/>
        <rFont val="Arial"/>
        <family val="2"/>
      </rPr>
      <t>(beheer rekeningen, kaarten,…)</t>
    </r>
  </si>
  <si>
    <r>
      <t xml:space="preserve">Betaalsystemen </t>
    </r>
    <r>
      <rPr>
        <i/>
        <sz val="8"/>
        <rFont val="Arial"/>
        <family val="2"/>
      </rPr>
      <t>(proton, bancontact, …)</t>
    </r>
  </si>
  <si>
    <t>In deze berekening bedraagt de voorraadrotatie:</t>
  </si>
  <si>
    <t>De voorraadrotatie wordt als volgt berekend: Kostprijs verkopen (zijnde de variabele aankoopkost) / voorraad.</t>
  </si>
  <si>
    <t>Sociale bijdrage zelfstandige</t>
  </si>
  <si>
    <t>Aantal dagen nodig om uw voorraad te verkopen:</t>
  </si>
  <si>
    <t>dagen</t>
  </si>
  <si>
    <t>keer</t>
  </si>
  <si>
    <t>jaar 1</t>
  </si>
  <si>
    <t>jaar 2</t>
  </si>
  <si>
    <t>Hoogste bedrag doodpuntomzet (excl. BTW)</t>
  </si>
  <si>
    <t>Hoogste bedrag doodpuntomzet (incl. BTW)</t>
  </si>
  <si>
    <t xml:space="preserve">U heeft beslist een eigen zaak op te starten, of u denkt eraan. Het Agentschap Ondernemen kan u daarbij helpen. Het Startkompas is een werkinstrument waarmee u de haalbaarheid (financieel en organisatorisch) van uw project kan inschatten. </t>
  </si>
  <si>
    <r>
      <rPr>
        <sz val="10"/>
        <rFont val="Arial"/>
        <family val="2"/>
      </rPr>
      <t>Ga naar het tabblad "</t>
    </r>
    <r>
      <rPr>
        <u/>
        <sz val="10"/>
        <color indexed="12"/>
        <rFont val="Arial"/>
        <family val="2"/>
      </rPr>
      <t>detail van de investeringen</t>
    </r>
    <r>
      <rPr>
        <sz val="10"/>
        <rFont val="Arial"/>
        <family val="2"/>
      </rPr>
      <t>" om alle bedragen van deze tabel in te vullen.</t>
    </r>
  </si>
  <si>
    <t>Vul hier BTW-percentage in</t>
  </si>
  <si>
    <t>Totaal van de afschrijvingen</t>
  </si>
  <si>
    <t>Hoeveel omzet, inclusief BTW, verwacht u te behalen in het 1ste en 2de jaar?</t>
  </si>
  <si>
    <r>
      <t>Immateriële vaste activa</t>
    </r>
    <r>
      <rPr>
        <b/>
        <i/>
        <sz val="8"/>
        <rFont val="Arial"/>
        <family val="2"/>
      </rPr>
      <t xml:space="preserve"> </t>
    </r>
  </si>
  <si>
    <r>
      <t>Financiële vaste activa</t>
    </r>
    <r>
      <rPr>
        <b/>
        <i/>
        <sz val="8"/>
        <rFont val="Arial"/>
        <family val="2"/>
      </rPr>
      <t xml:space="preserve"> </t>
    </r>
  </si>
  <si>
    <t>kredietvorm waarbij de leverancier aan de afnemer krediet verleent. Berekening: kostprijs goederen en diensten incl. BTW x (aantal dagen betalingsuitstel/365)</t>
  </si>
  <si>
    <t>openingsreceptie</t>
  </si>
  <si>
    <t>drukwerk</t>
  </si>
  <si>
    <r>
      <rPr>
        <sz val="10"/>
        <rFont val="Arial"/>
        <family val="2"/>
      </rPr>
      <t>van de “</t>
    </r>
    <r>
      <rPr>
        <u/>
        <sz val="10"/>
        <color indexed="12"/>
        <rFont val="Arial"/>
        <family val="2"/>
      </rPr>
      <t>leidraad voor het opstellen van een ondernemingsplan</t>
    </r>
    <r>
      <rPr>
        <sz val="10"/>
        <rFont val="Arial"/>
        <family val="2"/>
      </rPr>
      <t>”.</t>
    </r>
  </si>
  <si>
    <t>http://www.agentschapondernemen.be/download/file/fid/2169</t>
  </si>
  <si>
    <t>http://www.agentschapondernemen.be/themas/bedrijfslocatie</t>
  </si>
  <si>
    <t>www.goudengids.be</t>
  </si>
  <si>
    <t>www.boip.int</t>
  </si>
  <si>
    <t>Brochure werken met externe adviseurs</t>
  </si>
  <si>
    <t>http://www.agentschapondernemen.be/download/file/fid/1359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</si>
</sst>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quot;€&quot;;[Red]\-#,##0.00\ &quot;€&quot;"/>
    <numFmt numFmtId="165" formatCode="#,##0.00\ &quot;€&quot;"/>
    <numFmt numFmtId="166" formatCode="_-[$€]\ * #,##0.00_-;_-[$€]\ * #,##0.00\-;_-[$€]\ * &quot;-&quot;??_-;_-@_-"/>
    <numFmt numFmtId="167" formatCode="#,##0\ &quot;€&quot;"/>
    <numFmt numFmtId="168" formatCode="#,##0.0"/>
    <numFmt numFmtId="169" formatCode="&quot;€&quot;\ #,##0"/>
  </numFmts>
  <fonts count="64" x14ac:knownFonts="1">
    <font>
      <sz val="10"/>
      <name val="Arial"/>
    </font>
    <font>
      <sz val="10"/>
      <name val="Arial"/>
      <family val="2"/>
    </font>
    <font>
      <b/>
      <sz val="14"/>
      <color indexed="56"/>
      <name val="Arial"/>
      <family val="2"/>
    </font>
    <font>
      <sz val="10"/>
      <name val="Arial"/>
      <family val="2"/>
    </font>
    <font>
      <u/>
      <sz val="10"/>
      <color indexed="12"/>
      <name val="Arial"/>
      <family val="2"/>
    </font>
    <font>
      <sz val="10"/>
      <color indexed="8"/>
      <name val="Arial"/>
      <family val="2"/>
    </font>
    <font>
      <b/>
      <sz val="10"/>
      <color indexed="56"/>
      <name val="Arial"/>
      <family val="2"/>
    </font>
    <font>
      <b/>
      <sz val="12"/>
      <color indexed="56"/>
      <name val="Arial"/>
      <family val="2"/>
    </font>
    <font>
      <sz val="8"/>
      <name val="Arial"/>
      <family val="2"/>
    </font>
    <font>
      <i/>
      <sz val="10"/>
      <color indexed="8"/>
      <name val="Arial"/>
      <family val="2"/>
    </font>
    <font>
      <b/>
      <sz val="12"/>
      <color indexed="58"/>
      <name val="Arial"/>
      <family val="2"/>
    </font>
    <font>
      <sz val="11"/>
      <name val="Arial"/>
      <family val="2"/>
    </font>
    <font>
      <b/>
      <sz val="11"/>
      <name val="Arial"/>
      <family val="2"/>
    </font>
    <font>
      <b/>
      <sz val="11"/>
      <color indexed="8"/>
      <name val="Arial"/>
      <family val="2"/>
    </font>
    <font>
      <sz val="11"/>
      <color indexed="8"/>
      <name val="Arial"/>
      <family val="2"/>
    </font>
    <font>
      <b/>
      <u/>
      <sz val="14"/>
      <color indexed="56"/>
      <name val="Arial"/>
      <family val="2"/>
    </font>
    <font>
      <i/>
      <sz val="10"/>
      <name val="Arial"/>
      <family val="2"/>
    </font>
    <font>
      <b/>
      <sz val="10"/>
      <color indexed="58"/>
      <name val="Arial"/>
      <family val="2"/>
    </font>
    <font>
      <b/>
      <u/>
      <sz val="10"/>
      <name val="Arial"/>
      <family val="2"/>
    </font>
    <font>
      <b/>
      <sz val="10"/>
      <name val="Arial"/>
      <family val="2"/>
    </font>
    <font>
      <sz val="10"/>
      <color indexed="58"/>
      <name val="Arial"/>
      <family val="2"/>
    </font>
    <font>
      <b/>
      <sz val="10"/>
      <color indexed="8"/>
      <name val="Arial"/>
      <family val="2"/>
    </font>
    <font>
      <u/>
      <sz val="10"/>
      <color indexed="12"/>
      <name val="Arial"/>
      <family val="2"/>
    </font>
    <font>
      <u/>
      <sz val="11"/>
      <color indexed="12"/>
      <name val="Arial"/>
      <family val="2"/>
    </font>
    <font>
      <b/>
      <i/>
      <sz val="10"/>
      <name val="Arial"/>
      <family val="2"/>
    </font>
    <font>
      <sz val="10.5"/>
      <name val="Arial"/>
      <family val="2"/>
    </font>
    <font>
      <sz val="11"/>
      <name val="Gill Sans MT"/>
      <family val="2"/>
    </font>
    <font>
      <i/>
      <sz val="8"/>
      <name val="Arial"/>
      <family val="2"/>
    </font>
    <font>
      <b/>
      <sz val="11"/>
      <color indexed="58"/>
      <name val="Arial"/>
      <family val="2"/>
    </font>
    <font>
      <sz val="11"/>
      <color rgb="FF8DC63F"/>
      <name val="Arial"/>
      <family val="2"/>
    </font>
    <font>
      <sz val="10"/>
      <color rgb="FF92D050"/>
      <name val="Arial"/>
      <family val="2"/>
    </font>
    <font>
      <sz val="10"/>
      <color rgb="FFFF0000"/>
      <name val="Arial"/>
      <family val="2"/>
    </font>
    <font>
      <strike/>
      <sz val="11"/>
      <color rgb="FFFF0000"/>
      <name val="Arial"/>
      <family val="2"/>
    </font>
    <font>
      <sz val="11"/>
      <color rgb="FFFF0000"/>
      <name val="Arial"/>
      <family val="2"/>
    </font>
    <font>
      <strike/>
      <sz val="10"/>
      <color rgb="FFFF0000"/>
      <name val="Arial"/>
      <family val="2"/>
    </font>
    <font>
      <sz val="10"/>
      <color rgb="FF00B0F0"/>
      <name val="Arial"/>
      <family val="2"/>
    </font>
    <font>
      <b/>
      <sz val="12"/>
      <color rgb="FF8DC63F"/>
      <name val="Arial"/>
      <family val="2"/>
    </font>
    <font>
      <i/>
      <sz val="12"/>
      <color rgb="FF12A1C5"/>
      <name val="Arial"/>
      <family val="2"/>
    </font>
    <font>
      <sz val="10.3"/>
      <name val="Arial"/>
      <family val="2"/>
    </font>
    <font>
      <sz val="10"/>
      <color rgb="FF8DC63F"/>
      <name val="Arial"/>
      <family val="2"/>
    </font>
    <font>
      <u/>
      <sz val="10"/>
      <color rgb="FF3C40DC"/>
      <name val="Arial"/>
      <family val="2"/>
    </font>
    <font>
      <sz val="10"/>
      <color theme="1"/>
      <name val="Arial"/>
      <family val="2"/>
    </font>
    <font>
      <sz val="12"/>
      <color rgb="FF00B0F0"/>
      <name val="Arial"/>
      <family val="2"/>
    </font>
    <font>
      <b/>
      <sz val="10"/>
      <color theme="1"/>
      <name val="Arial"/>
      <family val="2"/>
    </font>
    <font>
      <sz val="10"/>
      <color rgb="FF000000"/>
      <name val="Arial"/>
      <family val="2"/>
    </font>
    <font>
      <i/>
      <sz val="10"/>
      <color indexed="58"/>
      <name val="Arial"/>
      <family val="2"/>
    </font>
    <font>
      <b/>
      <sz val="10"/>
      <color rgb="FF8DC63F"/>
      <name val="Arial"/>
      <family val="2"/>
    </font>
    <font>
      <b/>
      <sz val="11"/>
      <color rgb="FF8DC63F"/>
      <name val="Arial"/>
      <family val="2"/>
    </font>
    <font>
      <b/>
      <u/>
      <sz val="11"/>
      <color rgb="FF8DC63F"/>
      <name val="Arial"/>
      <family val="2"/>
    </font>
    <font>
      <b/>
      <sz val="12"/>
      <color theme="0"/>
      <name val="Arial"/>
      <family val="2"/>
    </font>
    <font>
      <sz val="10"/>
      <color theme="0"/>
      <name val="Arial"/>
      <family val="2"/>
    </font>
    <font>
      <b/>
      <sz val="11"/>
      <color theme="0"/>
      <name val="Arial"/>
      <family val="2"/>
    </font>
    <font>
      <b/>
      <sz val="10"/>
      <color theme="0"/>
      <name val="Arial"/>
      <family val="2"/>
    </font>
    <font>
      <sz val="12"/>
      <color theme="0"/>
      <name val="Arial"/>
      <family val="2"/>
    </font>
    <font>
      <i/>
      <sz val="10"/>
      <color rgb="FFFF0000"/>
      <name val="Arial"/>
      <family val="2"/>
    </font>
    <font>
      <i/>
      <sz val="9"/>
      <color rgb="FFFF0000"/>
      <name val="Arial"/>
      <family val="2"/>
    </font>
    <font>
      <sz val="10"/>
      <color indexed="12"/>
      <name val="Arial"/>
      <family val="2"/>
    </font>
    <font>
      <i/>
      <u/>
      <sz val="10"/>
      <color indexed="12"/>
      <name val="Arial"/>
      <family val="2"/>
    </font>
    <font>
      <u/>
      <sz val="9"/>
      <color indexed="12"/>
      <name val="Arial"/>
      <family val="2"/>
    </font>
    <font>
      <sz val="8"/>
      <color rgb="FF000000"/>
      <name val="Tahoma"/>
      <family val="2"/>
    </font>
    <font>
      <u/>
      <sz val="10"/>
      <color theme="0"/>
      <name val="Arial"/>
      <family val="2"/>
    </font>
    <font>
      <b/>
      <i/>
      <sz val="8"/>
      <name val="Arial"/>
      <family val="2"/>
    </font>
    <font>
      <b/>
      <u/>
      <sz val="9"/>
      <color indexed="12"/>
      <name val="Arial"/>
      <family val="2"/>
    </font>
    <font>
      <b/>
      <u/>
      <sz val="10"/>
      <color rgb="FF8DC63F"/>
      <name val="Arial"/>
      <family val="2"/>
    </font>
  </fonts>
  <fills count="7">
    <fill>
      <patternFill patternType="none"/>
    </fill>
    <fill>
      <patternFill patternType="gray125"/>
    </fill>
    <fill>
      <patternFill patternType="solid">
        <fgColor indexed="58"/>
        <bgColor indexed="64"/>
      </patternFill>
    </fill>
    <fill>
      <patternFill patternType="lightUp">
        <fgColor indexed="58"/>
      </patternFill>
    </fill>
    <fill>
      <patternFill patternType="solid">
        <fgColor theme="0"/>
        <bgColor indexed="64"/>
      </patternFill>
    </fill>
    <fill>
      <patternFill patternType="solid">
        <fgColor rgb="FF8DC63F"/>
        <bgColor indexed="64"/>
      </patternFill>
    </fill>
    <fill>
      <patternFill patternType="solid">
        <fgColor rgb="FFEAFCDC"/>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bottom/>
      <diagonal/>
    </border>
    <border>
      <left/>
      <right/>
      <top style="hair">
        <color indexed="64"/>
      </top>
      <bottom/>
      <diagonal/>
    </border>
    <border>
      <left style="thin">
        <color indexed="64"/>
      </left>
      <right style="dotted">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theme="1"/>
      </left>
      <right style="thin">
        <color theme="1"/>
      </right>
      <top style="thin">
        <color theme="1"/>
      </top>
      <bottom style="hair">
        <color theme="1"/>
      </bottom>
      <diagonal/>
    </border>
    <border>
      <left style="thin">
        <color theme="1"/>
      </left>
      <right style="thin">
        <color theme="1"/>
      </right>
      <top style="hair">
        <color theme="1"/>
      </top>
      <bottom style="thin">
        <color indexed="64"/>
      </bottom>
      <diagonal/>
    </border>
    <border>
      <left style="thin">
        <color indexed="64"/>
      </left>
      <right style="thin">
        <color indexed="64"/>
      </right>
      <top style="thin">
        <color indexed="64"/>
      </top>
      <bottom style="hair">
        <color theme="1"/>
      </bottom>
      <diagonal/>
    </border>
    <border>
      <left style="thin">
        <color theme="1"/>
      </left>
      <right style="thin">
        <color theme="1"/>
      </right>
      <top/>
      <bottom/>
      <diagonal/>
    </border>
    <border>
      <left style="thin">
        <color theme="1"/>
      </left>
      <right style="thin">
        <color theme="1"/>
      </right>
      <top style="hair">
        <color theme="1"/>
      </top>
      <bottom style="thin">
        <color theme="1"/>
      </bottom>
      <diagonal/>
    </border>
    <border>
      <left/>
      <right style="thin">
        <color theme="1"/>
      </right>
      <top style="thin">
        <color theme="1"/>
      </top>
      <bottom style="thin">
        <color theme="1"/>
      </bottom>
      <diagonal/>
    </border>
    <border>
      <left style="thin">
        <color indexed="64"/>
      </left>
      <right style="thin">
        <color theme="1"/>
      </right>
      <top style="thin">
        <color indexed="64"/>
      </top>
      <bottom/>
      <diagonal/>
    </border>
    <border>
      <left style="thin">
        <color theme="1"/>
      </left>
      <right style="thin">
        <color theme="1"/>
      </right>
      <top style="hair">
        <color theme="1"/>
      </top>
      <bottom style="hair">
        <color theme="1"/>
      </bottom>
      <diagonal/>
    </border>
    <border>
      <left/>
      <right style="thin">
        <color theme="1"/>
      </right>
      <top style="thin">
        <color theme="1"/>
      </top>
      <bottom style="hair">
        <color theme="1"/>
      </bottom>
      <diagonal/>
    </border>
    <border>
      <left/>
      <right style="thin">
        <color theme="1"/>
      </right>
      <top style="hair">
        <color theme="1"/>
      </top>
      <bottom style="hair">
        <color theme="1"/>
      </bottom>
      <diagonal/>
    </border>
    <border>
      <left/>
      <right style="thin">
        <color theme="1"/>
      </right>
      <top style="hair">
        <color theme="1"/>
      </top>
      <bottom style="thin">
        <color theme="1"/>
      </bottom>
      <diagonal/>
    </border>
    <border>
      <left style="thin">
        <color indexed="64"/>
      </left>
      <right style="thin">
        <color theme="1"/>
      </right>
      <top/>
      <bottom style="thin">
        <color indexed="64"/>
      </bottom>
      <diagonal/>
    </border>
    <border>
      <left style="thin">
        <color indexed="64"/>
      </left>
      <right style="thin">
        <color theme="1"/>
      </right>
      <top/>
      <bottom/>
      <diagonal/>
    </border>
    <border>
      <left style="thin">
        <color indexed="64"/>
      </left>
      <right/>
      <top/>
      <bottom/>
      <diagonal/>
    </border>
    <border>
      <left style="thin">
        <color indexed="64"/>
      </left>
      <right style="thin">
        <color indexed="64"/>
      </right>
      <top style="hair">
        <color indexed="64"/>
      </top>
      <bottom/>
      <diagonal/>
    </border>
    <border>
      <left style="medium">
        <color rgb="FF92D050"/>
      </left>
      <right/>
      <top style="medium">
        <color rgb="FF92D050"/>
      </top>
      <bottom/>
      <diagonal/>
    </border>
    <border>
      <left/>
      <right style="medium">
        <color rgb="FF92D050"/>
      </right>
      <top style="medium">
        <color rgb="FF92D050"/>
      </top>
      <bottom/>
      <diagonal/>
    </border>
    <border>
      <left style="medium">
        <color rgb="FF92D050"/>
      </left>
      <right/>
      <top/>
      <bottom/>
      <diagonal/>
    </border>
    <border>
      <left/>
      <right style="medium">
        <color rgb="FF92D050"/>
      </right>
      <top/>
      <bottom/>
      <diagonal/>
    </border>
    <border>
      <left style="medium">
        <color rgb="FF92D050"/>
      </left>
      <right/>
      <top/>
      <bottom style="medium">
        <color rgb="FF92D050"/>
      </bottom>
      <diagonal/>
    </border>
    <border>
      <left/>
      <right style="medium">
        <color rgb="FF92D050"/>
      </right>
      <top/>
      <bottom style="medium">
        <color rgb="FF92D050"/>
      </bottom>
      <diagonal/>
    </border>
    <border>
      <left style="thin">
        <color indexed="64"/>
      </left>
      <right/>
      <top style="hair">
        <color indexed="64"/>
      </top>
      <bottom/>
      <diagonal/>
    </border>
    <border>
      <left/>
      <right style="thin">
        <color indexed="64"/>
      </right>
      <top style="hair">
        <color indexed="64"/>
      </top>
      <bottom/>
      <diagonal/>
    </border>
    <border>
      <left style="thin">
        <color theme="1"/>
      </left>
      <right style="thin">
        <color theme="1"/>
      </right>
      <top style="thin">
        <color indexed="64"/>
      </top>
      <bottom style="thin">
        <color theme="1"/>
      </bottom>
      <diagonal/>
    </border>
  </borders>
  <cellStyleXfs count="5">
    <xf numFmtId="0" fontId="0" fillId="0" borderId="0"/>
    <xf numFmtId="166"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803">
    <xf numFmtId="0" fontId="0" fillId="0" borderId="0" xfId="0"/>
    <xf numFmtId="0" fontId="3" fillId="0" borderId="0" xfId="0" applyFont="1" applyProtection="1"/>
    <xf numFmtId="0" fontId="3" fillId="0" borderId="0" xfId="0" applyFont="1" applyBorder="1" applyAlignment="1" applyProtection="1">
      <alignment vertical="center"/>
    </xf>
    <xf numFmtId="0" fontId="11" fillId="0" borderId="0" xfId="0" applyFont="1" applyFill="1"/>
    <xf numFmtId="3" fontId="3" fillId="0" borderId="0" xfId="0" applyNumberFormat="1" applyFont="1" applyFill="1" applyBorder="1" applyAlignment="1" applyProtection="1">
      <alignment horizontal="center" vertical="center"/>
    </xf>
    <xf numFmtId="0" fontId="3" fillId="0" borderId="0" xfId="0" applyFont="1" applyBorder="1" applyProtection="1"/>
    <xf numFmtId="0" fontId="22" fillId="0" borderId="0" xfId="2" applyFont="1" applyAlignment="1" applyProtection="1"/>
    <xf numFmtId="0" fontId="23" fillId="0" borderId="0" xfId="2" applyFont="1" applyAlignment="1" applyProtection="1"/>
    <xf numFmtId="0" fontId="3" fillId="0" borderId="0" xfId="0" applyFont="1" applyBorder="1" applyAlignment="1" applyProtection="1">
      <alignment vertical="center" wrapText="1"/>
    </xf>
    <xf numFmtId="0" fontId="3" fillId="0" borderId="0" xfId="0" applyFont="1" applyFill="1" applyBorder="1" applyAlignment="1" applyProtection="1"/>
    <xf numFmtId="4" fontId="3" fillId="0" borderId="25" xfId="0" applyNumberFormat="1" applyFont="1" applyFill="1" applyBorder="1" applyAlignment="1" applyProtection="1">
      <alignment horizontal="center" vertical="center"/>
    </xf>
    <xf numFmtId="4" fontId="3" fillId="0" borderId="26" xfId="0" applyNumberFormat="1" applyFont="1" applyFill="1" applyBorder="1" applyAlignment="1" applyProtection="1">
      <alignment horizontal="center" vertical="center"/>
    </xf>
    <xf numFmtId="0" fontId="0" fillId="0" borderId="0" xfId="0" applyProtection="1">
      <protection locked="0"/>
    </xf>
    <xf numFmtId="0" fontId="3" fillId="0" borderId="1" xfId="0" applyFont="1" applyBorder="1" applyAlignment="1">
      <alignment vertical="top" wrapText="1"/>
    </xf>
    <xf numFmtId="0" fontId="3" fillId="0" borderId="2" xfId="0" applyFont="1" applyBorder="1" applyAlignment="1">
      <alignment vertical="top" wrapText="1"/>
    </xf>
    <xf numFmtId="0" fontId="3" fillId="0" borderId="18" xfId="0" applyFont="1" applyBorder="1" applyAlignment="1">
      <alignment vertical="top" wrapText="1"/>
    </xf>
    <xf numFmtId="0" fontId="3" fillId="0" borderId="0" xfId="0" applyFont="1" applyBorder="1" applyAlignment="1" applyProtection="1">
      <alignment horizontal="left" vertical="center" indent="1"/>
    </xf>
    <xf numFmtId="0" fontId="4" fillId="0" borderId="0" xfId="2" applyBorder="1" applyAlignment="1" applyProtection="1">
      <alignment horizontal="right"/>
    </xf>
    <xf numFmtId="0" fontId="2" fillId="0" borderId="0" xfId="0" applyFont="1" applyAlignment="1">
      <alignment horizontal="left"/>
    </xf>
    <xf numFmtId="0" fontId="0" fillId="0" borderId="0" xfId="0" applyAlignment="1">
      <alignment horizontal="left"/>
    </xf>
    <xf numFmtId="0" fontId="4" fillId="0" borderId="0" xfId="2" applyAlignment="1" applyProtection="1">
      <alignment horizontal="right"/>
    </xf>
    <xf numFmtId="0" fontId="1" fillId="0" borderId="1" xfId="0" applyFont="1" applyBorder="1" applyAlignment="1">
      <alignment vertical="top" wrapText="1"/>
    </xf>
    <xf numFmtId="0" fontId="1" fillId="0" borderId="1" xfId="0" applyFont="1" applyFill="1" applyBorder="1" applyAlignment="1">
      <alignment vertical="top" wrapText="1"/>
    </xf>
    <xf numFmtId="0" fontId="1" fillId="0" borderId="1" xfId="0" applyFont="1" applyFill="1" applyBorder="1"/>
    <xf numFmtId="0" fontId="1" fillId="0" borderId="18" xfId="0" applyFont="1" applyFill="1" applyBorder="1" applyAlignment="1">
      <alignment vertical="top" wrapText="1"/>
    </xf>
    <xf numFmtId="0" fontId="44" fillId="0" borderId="1" xfId="0" applyFont="1" applyFill="1" applyBorder="1" applyAlignment="1">
      <alignment wrapText="1"/>
    </xf>
    <xf numFmtId="0" fontId="4" fillId="0" borderId="0" xfId="2" applyFont="1" applyBorder="1" applyAlignment="1" applyProtection="1">
      <alignment horizontal="left" wrapText="1"/>
    </xf>
    <xf numFmtId="0" fontId="4" fillId="0" borderId="0" xfId="2" applyFont="1" applyBorder="1" applyAlignment="1" applyProtection="1"/>
    <xf numFmtId="0" fontId="11" fillId="4" borderId="0" xfId="4" applyFont="1" applyFill="1" applyBorder="1" applyAlignment="1" applyProtection="1"/>
    <xf numFmtId="0" fontId="4" fillId="0" borderId="0" xfId="2" applyFill="1" applyAlignment="1" applyProtection="1">
      <alignment horizontal="right"/>
    </xf>
    <xf numFmtId="0" fontId="0" fillId="0" borderId="21" xfId="0" applyBorder="1" applyProtection="1"/>
    <xf numFmtId="0" fontId="0" fillId="0" borderId="22" xfId="0" applyBorder="1" applyProtection="1"/>
    <xf numFmtId="0" fontId="0" fillId="0" borderId="0" xfId="0"/>
    <xf numFmtId="0" fontId="50" fillId="5" borderId="0" xfId="0" applyFont="1" applyFill="1" applyAlignment="1" applyProtection="1">
      <alignment horizontal="left"/>
      <protection locked="0"/>
    </xf>
    <xf numFmtId="0" fontId="46" fillId="0" borderId="2" xfId="0" applyFont="1" applyFill="1" applyBorder="1" applyAlignment="1" applyProtection="1">
      <alignment horizontal="center" vertical="center" wrapText="1"/>
    </xf>
    <xf numFmtId="0" fontId="46" fillId="0" borderId="1" xfId="0" applyFont="1" applyFill="1" applyBorder="1" applyAlignment="1" applyProtection="1">
      <alignment horizontal="center" vertical="center" wrapText="1"/>
    </xf>
    <xf numFmtId="0" fontId="47" fillId="0" borderId="5" xfId="0" applyFont="1" applyFill="1" applyBorder="1" applyAlignment="1" applyProtection="1"/>
    <xf numFmtId="3" fontId="50" fillId="5" borderId="0" xfId="0" applyNumberFormat="1" applyFont="1" applyFill="1" applyAlignment="1" applyProtection="1">
      <alignment horizontal="center"/>
      <protection locked="0"/>
    </xf>
    <xf numFmtId="0" fontId="4" fillId="0" borderId="0" xfId="2" applyFill="1" applyBorder="1" applyAlignment="1" applyProtection="1">
      <alignment horizontal="left" indent="1"/>
    </xf>
    <xf numFmtId="0" fontId="3" fillId="0" borderId="0" xfId="0" applyFont="1" applyFill="1" applyBorder="1" applyAlignment="1" applyProtection="1">
      <alignment horizontal="left" indent="1"/>
    </xf>
    <xf numFmtId="0" fontId="16" fillId="0" borderId="0" xfId="0" applyFont="1" applyFill="1" applyBorder="1" applyAlignment="1" applyProtection="1">
      <alignment horizontal="left" indent="1"/>
    </xf>
    <xf numFmtId="0" fontId="4" fillId="0" borderId="0" xfId="2" applyBorder="1" applyAlignment="1" applyProtection="1">
      <alignment wrapText="1"/>
    </xf>
    <xf numFmtId="0" fontId="3" fillId="0" borderId="19" xfId="0" applyFont="1" applyFill="1" applyBorder="1" applyAlignment="1" applyProtection="1">
      <alignment vertical="center"/>
    </xf>
    <xf numFmtId="0" fontId="4" fillId="0" borderId="0" xfId="2" applyFont="1" applyBorder="1" applyAlignment="1" applyProtection="1">
      <alignment horizontal="left" vertical="top"/>
    </xf>
    <xf numFmtId="0" fontId="4" fillId="0" borderId="0" xfId="2" applyBorder="1" applyAlignment="1" applyProtection="1"/>
    <xf numFmtId="0" fontId="4" fillId="0" borderId="0" xfId="2" applyBorder="1" applyAlignment="1" applyProtection="1">
      <alignment horizontal="left" vertical="top"/>
    </xf>
    <xf numFmtId="0" fontId="22" fillId="0" borderId="0" xfId="2" applyFont="1" applyBorder="1" applyAlignment="1" applyProtection="1">
      <alignment vertical="top"/>
    </xf>
    <xf numFmtId="0" fontId="1" fillId="0" borderId="4" xfId="0" applyFont="1" applyFill="1" applyBorder="1" applyAlignment="1">
      <alignment vertical="top" wrapText="1"/>
    </xf>
    <xf numFmtId="0" fontId="50" fillId="5" borderId="0" xfId="0" applyFont="1" applyFill="1" applyProtection="1">
      <protection locked="0"/>
    </xf>
    <xf numFmtId="0" fontId="31" fillId="0" borderId="0" xfId="0" applyFont="1" applyFill="1" applyBorder="1" applyAlignment="1" applyProtection="1"/>
    <xf numFmtId="0" fontId="31" fillId="0" borderId="0" xfId="0" applyFont="1" applyBorder="1" applyProtection="1"/>
    <xf numFmtId="0" fontId="31" fillId="0" borderId="0" xfId="0" applyFont="1" applyProtection="1"/>
    <xf numFmtId="0" fontId="31" fillId="0" borderId="0" xfId="0" applyFont="1" applyBorder="1" applyAlignment="1" applyProtection="1">
      <alignment vertical="center" wrapText="1"/>
    </xf>
    <xf numFmtId="0" fontId="0" fillId="0" borderId="0" xfId="0" applyAlignment="1">
      <alignment horizontal="left" vertical="center"/>
    </xf>
    <xf numFmtId="0" fontId="0" fillId="0" borderId="28" xfId="0" applyBorder="1" applyProtection="1"/>
    <xf numFmtId="0" fontId="46" fillId="0" borderId="13" xfId="0" applyFont="1" applyFill="1" applyBorder="1" applyAlignment="1" applyProtection="1"/>
    <xf numFmtId="0" fontId="0" fillId="0" borderId="15" xfId="0" applyBorder="1" applyProtection="1"/>
    <xf numFmtId="0" fontId="3" fillId="0" borderId="9" xfId="0" applyFont="1" applyFill="1" applyBorder="1" applyAlignment="1" applyProtection="1">
      <alignment horizontal="left" vertical="center" indent="1"/>
    </xf>
    <xf numFmtId="0" fontId="47" fillId="0" borderId="3" xfId="0" applyFont="1" applyFill="1" applyBorder="1" applyAlignment="1" applyProtection="1">
      <alignment vertical="center"/>
    </xf>
    <xf numFmtId="0" fontId="4" fillId="0" borderId="0" xfId="2" applyBorder="1" applyAlignment="1" applyProtection="1">
      <alignment horizontal="left" vertical="center"/>
    </xf>
    <xf numFmtId="0" fontId="1" fillId="0" borderId="0" xfId="4" applyFont="1" applyAlignment="1" applyProtection="1">
      <alignment horizontal="left"/>
    </xf>
    <xf numFmtId="0" fontId="4" fillId="0" borderId="50" xfId="2" applyFont="1" applyBorder="1" applyAlignment="1" applyProtection="1">
      <alignment horizontal="left" wrapText="1"/>
    </xf>
    <xf numFmtId="0" fontId="23" fillId="0" borderId="50" xfId="2" applyFont="1" applyBorder="1" applyAlignment="1" applyProtection="1">
      <alignment horizontal="left" wrapText="1"/>
    </xf>
    <xf numFmtId="0" fontId="23" fillId="0" borderId="52" xfId="2" applyFont="1" applyBorder="1" applyAlignment="1" applyProtection="1">
      <alignment horizontal="left" wrapText="1"/>
    </xf>
    <xf numFmtId="0" fontId="1" fillId="0" borderId="51" xfId="2" applyFont="1" applyBorder="1" applyAlignment="1" applyProtection="1">
      <alignment horizontal="left" wrapText="1"/>
    </xf>
    <xf numFmtId="0" fontId="4" fillId="0" borderId="0" xfId="2" applyBorder="1" applyAlignment="1" applyProtection="1">
      <alignment vertical="center"/>
    </xf>
    <xf numFmtId="0" fontId="2" fillId="0" borderId="0" xfId="4" applyFont="1" applyAlignment="1" applyProtection="1">
      <alignment horizontal="left"/>
      <protection locked="0"/>
    </xf>
    <xf numFmtId="0" fontId="11" fillId="0" borderId="0" xfId="4" applyFont="1" applyBorder="1" applyAlignment="1" applyProtection="1"/>
    <xf numFmtId="0" fontId="3" fillId="0" borderId="0" xfId="0" applyFont="1" applyFill="1" applyBorder="1" applyAlignment="1" applyProtection="1">
      <alignment horizontal="left"/>
    </xf>
    <xf numFmtId="0" fontId="1" fillId="0" borderId="0" xfId="4" applyProtection="1"/>
    <xf numFmtId="0" fontId="6" fillId="0" borderId="0" xfId="4" applyFont="1" applyAlignment="1" applyProtection="1">
      <alignment horizontal="left"/>
    </xf>
    <xf numFmtId="0" fontId="7" fillId="0" borderId="0" xfId="4" applyFont="1" applyAlignment="1" applyProtection="1">
      <alignment horizontal="left"/>
    </xf>
    <xf numFmtId="0" fontId="1" fillId="0" borderId="0" xfId="4" applyFont="1" applyProtection="1"/>
    <xf numFmtId="0" fontId="1" fillId="0" borderId="0" xfId="4" applyFont="1" applyAlignment="1" applyProtection="1">
      <alignment horizontal="justify"/>
    </xf>
    <xf numFmtId="0" fontId="1" fillId="0" borderId="0" xfId="4" applyFont="1" applyAlignment="1" applyProtection="1">
      <alignment horizontal="justify" wrapText="1"/>
    </xf>
    <xf numFmtId="0" fontId="2" fillId="0" borderId="0" xfId="4" applyFont="1" applyAlignment="1" applyProtection="1">
      <alignment horizontal="left"/>
    </xf>
    <xf numFmtId="0" fontId="5" fillId="0" borderId="0" xfId="4" applyFont="1" applyAlignment="1" applyProtection="1">
      <alignment horizontal="left"/>
    </xf>
    <xf numFmtId="0" fontId="5" fillId="0" borderId="0" xfId="4" applyFont="1" applyAlignment="1" applyProtection="1">
      <alignment horizontal="left" indent="2"/>
    </xf>
    <xf numFmtId="0" fontId="11" fillId="4" borderId="0" xfId="4" applyFont="1" applyFill="1" applyBorder="1" applyAlignment="1" applyProtection="1">
      <alignment wrapText="1"/>
    </xf>
    <xf numFmtId="0" fontId="11" fillId="0" borderId="0" xfId="4" applyFont="1" applyProtection="1"/>
    <xf numFmtId="0" fontId="1" fillId="0" borderId="0" xfId="4" applyFont="1" applyBorder="1" applyProtection="1"/>
    <xf numFmtId="0" fontId="11" fillId="0" borderId="0" xfId="4" applyFont="1" applyBorder="1" applyAlignment="1" applyProtection="1">
      <alignment horizontal="left" wrapText="1"/>
    </xf>
    <xf numFmtId="0" fontId="1" fillId="0" borderId="50" xfId="4" applyFont="1" applyBorder="1" applyProtection="1"/>
    <xf numFmtId="0" fontId="1" fillId="0" borderId="51" xfId="4" applyFont="1" applyBorder="1" applyProtection="1"/>
    <xf numFmtId="0" fontId="20" fillId="0" borderId="50" xfId="4" applyFont="1" applyBorder="1" applyProtection="1"/>
    <xf numFmtId="0" fontId="1" fillId="0" borderId="51" xfId="4" applyFont="1" applyBorder="1" applyAlignment="1" applyProtection="1">
      <alignment wrapText="1"/>
    </xf>
    <xf numFmtId="0" fontId="11" fillId="0" borderId="0" xfId="4" applyFont="1" applyFill="1" applyBorder="1" applyAlignment="1" applyProtection="1"/>
    <xf numFmtId="0" fontId="1" fillId="0" borderId="0" xfId="4" applyFont="1" applyFill="1" applyBorder="1" applyProtection="1"/>
    <xf numFmtId="0" fontId="11" fillId="4" borderId="0" xfId="4" applyFont="1" applyFill="1" applyBorder="1" applyAlignment="1" applyProtection="1">
      <alignment horizontal="left"/>
    </xf>
    <xf numFmtId="0" fontId="10" fillId="0" borderId="0" xfId="4" applyFont="1" applyFill="1" applyAlignment="1" applyProtection="1">
      <alignment horizontal="left"/>
    </xf>
    <xf numFmtId="0" fontId="13" fillId="2" borderId="2" xfId="4" applyFont="1" applyFill="1" applyBorder="1" applyAlignment="1" applyProtection="1">
      <alignment vertical="center"/>
    </xf>
    <xf numFmtId="0" fontId="12" fillId="2" borderId="35" xfId="4" applyFont="1" applyFill="1" applyBorder="1" applyAlignment="1" applyProtection="1">
      <alignment wrapText="1"/>
    </xf>
    <xf numFmtId="0" fontId="11" fillId="0" borderId="0" xfId="4" applyFont="1" applyAlignment="1" applyProtection="1">
      <alignment wrapText="1"/>
    </xf>
    <xf numFmtId="0" fontId="1" fillId="0" borderId="0" xfId="4" applyAlignment="1" applyProtection="1">
      <alignment wrapText="1"/>
    </xf>
    <xf numFmtId="0" fontId="13" fillId="2" borderId="1" xfId="4" applyFont="1" applyFill="1" applyBorder="1" applyAlignment="1" applyProtection="1">
      <alignment vertical="center"/>
    </xf>
    <xf numFmtId="0" fontId="13" fillId="2" borderId="1" xfId="4" applyFont="1" applyFill="1" applyBorder="1" applyAlignment="1" applyProtection="1">
      <alignment wrapText="1"/>
    </xf>
    <xf numFmtId="0" fontId="11" fillId="0" borderId="14" xfId="4" applyFont="1" applyBorder="1" applyAlignment="1" applyProtection="1">
      <alignment horizontal="center" vertical="top"/>
    </xf>
    <xf numFmtId="0" fontId="11" fillId="0" borderId="16" xfId="4" applyFont="1" applyBorder="1" applyAlignment="1" applyProtection="1">
      <alignment horizontal="center" vertical="top"/>
    </xf>
    <xf numFmtId="0" fontId="11" fillId="0" borderId="17" xfId="4" applyFont="1" applyBorder="1" applyAlignment="1" applyProtection="1">
      <alignment horizontal="center" vertical="top"/>
    </xf>
    <xf numFmtId="0" fontId="33" fillId="0" borderId="0" xfId="4" applyFont="1" applyBorder="1" applyAlignment="1" applyProtection="1"/>
    <xf numFmtId="0" fontId="32" fillId="0" borderId="0" xfId="4" applyFont="1" applyAlignment="1" applyProtection="1">
      <alignment wrapText="1"/>
    </xf>
    <xf numFmtId="0" fontId="34" fillId="0" borderId="0" xfId="4" applyFont="1" applyProtection="1"/>
    <xf numFmtId="0" fontId="32" fillId="0" borderId="0" xfId="4" applyFont="1" applyAlignment="1" applyProtection="1">
      <alignment horizontal="left" wrapText="1"/>
    </xf>
    <xf numFmtId="0" fontId="13" fillId="2" borderId="35" xfId="4" applyFont="1" applyFill="1" applyBorder="1" applyAlignment="1" applyProtection="1">
      <alignment wrapText="1"/>
    </xf>
    <xf numFmtId="0" fontId="13" fillId="2" borderId="11" xfId="4" applyFont="1" applyFill="1" applyBorder="1" applyAlignment="1" applyProtection="1">
      <alignment vertical="center"/>
    </xf>
    <xf numFmtId="0" fontId="11" fillId="0" borderId="0" xfId="4" applyFont="1" applyBorder="1" applyAlignment="1" applyProtection="1">
      <alignment horizontal="center" vertical="center"/>
    </xf>
    <xf numFmtId="0" fontId="11" fillId="0" borderId="0" xfId="4" applyFont="1" applyBorder="1" applyProtection="1"/>
    <xf numFmtId="0" fontId="13" fillId="4" borderId="0" xfId="4" applyFont="1" applyFill="1" applyBorder="1" applyAlignment="1" applyProtection="1">
      <alignment vertical="center"/>
    </xf>
    <xf numFmtId="0" fontId="13" fillId="4" borderId="0" xfId="4" applyFont="1" applyFill="1" applyBorder="1" applyAlignment="1" applyProtection="1">
      <alignment wrapText="1"/>
    </xf>
    <xf numFmtId="0" fontId="11" fillId="4" borderId="0" xfId="4" applyFont="1" applyFill="1" applyBorder="1" applyAlignment="1" applyProtection="1">
      <alignment horizontal="center" vertical="top"/>
    </xf>
    <xf numFmtId="0" fontId="14" fillId="4" borderId="0" xfId="4" applyFont="1" applyFill="1" applyBorder="1" applyAlignment="1" applyProtection="1">
      <alignment wrapText="1"/>
    </xf>
    <xf numFmtId="0" fontId="28" fillId="0" borderId="0" xfId="4" applyFont="1" applyFill="1" applyAlignment="1" applyProtection="1">
      <alignment horizontal="left"/>
    </xf>
    <xf numFmtId="0" fontId="11" fillId="0" borderId="0" xfId="4" applyFont="1" applyFill="1" applyAlignment="1" applyProtection="1">
      <alignment horizontal="left"/>
    </xf>
    <xf numFmtId="0" fontId="36" fillId="0" borderId="48" xfId="4" applyFont="1" applyBorder="1" applyAlignment="1" applyProtection="1"/>
    <xf numFmtId="0" fontId="36" fillId="0" borderId="49" xfId="4" applyFont="1" applyBorder="1" applyAlignment="1" applyProtection="1">
      <alignment wrapText="1"/>
    </xf>
    <xf numFmtId="0" fontId="1" fillId="0" borderId="50" xfId="4" applyFont="1" applyBorder="1" applyAlignment="1" applyProtection="1">
      <alignment wrapText="1"/>
    </xf>
    <xf numFmtId="0" fontId="1" fillId="0" borderId="50" xfId="4" applyBorder="1" applyProtection="1"/>
    <xf numFmtId="0" fontId="1" fillId="0" borderId="51" xfId="4" applyBorder="1" applyProtection="1"/>
    <xf numFmtId="0" fontId="31" fillId="0" borderId="0" xfId="4" applyFont="1" applyProtection="1"/>
    <xf numFmtId="0" fontId="16" fillId="0" borderId="50" xfId="4" applyFont="1" applyBorder="1" applyProtection="1"/>
    <xf numFmtId="0" fontId="20" fillId="0" borderId="50" xfId="4" applyFont="1" applyBorder="1" applyAlignment="1" applyProtection="1">
      <alignment horizontal="left"/>
    </xf>
    <xf numFmtId="0" fontId="1" fillId="0" borderId="51" xfId="4" applyFont="1" applyBorder="1" applyAlignment="1" applyProtection="1">
      <alignment horizontal="left" wrapText="1"/>
    </xf>
    <xf numFmtId="0" fontId="1" fillId="0" borderId="50" xfId="4" applyFont="1" applyBorder="1" applyAlignment="1" applyProtection="1">
      <alignment horizontal="left"/>
    </xf>
    <xf numFmtId="0" fontId="1" fillId="0" borderId="50" xfId="4" applyFont="1" applyBorder="1" applyAlignment="1" applyProtection="1">
      <alignment horizontal="left" wrapText="1"/>
    </xf>
    <xf numFmtId="0" fontId="1" fillId="0" borderId="50" xfId="4" applyFont="1" applyBorder="1" applyAlignment="1" applyProtection="1">
      <alignment horizontal="left" indent="1"/>
    </xf>
    <xf numFmtId="0" fontId="1" fillId="0" borderId="51" xfId="4" applyFont="1" applyBorder="1" applyAlignment="1" applyProtection="1">
      <alignment horizontal="left"/>
    </xf>
    <xf numFmtId="0" fontId="1" fillId="0" borderId="0" xfId="4" applyAlignment="1" applyProtection="1">
      <alignment horizontal="left" indent="1"/>
    </xf>
    <xf numFmtId="0" fontId="1" fillId="0" borderId="52" xfId="4" applyBorder="1" applyProtection="1"/>
    <xf numFmtId="0" fontId="1" fillId="0" borderId="0" xfId="4" applyBorder="1" applyProtection="1"/>
    <xf numFmtId="0" fontId="35" fillId="0" borderId="0" xfId="4" applyFont="1" applyBorder="1" applyProtection="1"/>
    <xf numFmtId="0" fontId="12" fillId="2" borderId="37" xfId="4" applyFont="1" applyFill="1" applyBorder="1" applyAlignment="1" applyProtection="1">
      <alignment wrapText="1"/>
    </xf>
    <xf numFmtId="0" fontId="12" fillId="0" borderId="0" xfId="4" applyFont="1" applyBorder="1" applyAlignment="1" applyProtection="1">
      <alignment horizontal="left" wrapText="1"/>
    </xf>
    <xf numFmtId="0" fontId="19" fillId="0" borderId="0" xfId="4" applyFont="1" applyProtection="1"/>
    <xf numFmtId="0" fontId="30" fillId="0" borderId="50" xfId="4" applyFont="1" applyBorder="1" applyAlignment="1" applyProtection="1">
      <alignment horizontal="left" wrapText="1"/>
    </xf>
    <xf numFmtId="0" fontId="1" fillId="0" borderId="0" xfId="4" applyAlignment="1" applyProtection="1">
      <alignment horizontal="right"/>
    </xf>
    <xf numFmtId="0" fontId="29" fillId="0" borderId="0" xfId="4" applyFont="1" applyBorder="1" applyAlignment="1" applyProtection="1">
      <alignment horizontal="center" vertical="top"/>
    </xf>
    <xf numFmtId="0" fontId="30" fillId="0" borderId="50" xfId="4" applyFont="1" applyBorder="1" applyAlignment="1" applyProtection="1">
      <alignment wrapText="1"/>
    </xf>
    <xf numFmtId="0" fontId="11" fillId="0" borderId="0" xfId="4" applyFont="1" applyFill="1" applyBorder="1" applyAlignment="1" applyProtection="1">
      <alignment wrapText="1"/>
    </xf>
    <xf numFmtId="0" fontId="11" fillId="0" borderId="0" xfId="4" applyFont="1" applyBorder="1" applyAlignment="1" applyProtection="1">
      <alignment horizontal="left"/>
    </xf>
    <xf numFmtId="0" fontId="39" fillId="0" borderId="50" xfId="4" applyFont="1" applyBorder="1" applyAlignment="1" applyProtection="1"/>
    <xf numFmtId="0" fontId="1" fillId="0" borderId="51" xfId="4" applyFont="1" applyFill="1" applyBorder="1" applyProtection="1"/>
    <xf numFmtId="0" fontId="39" fillId="0" borderId="52" xfId="4" applyFont="1" applyBorder="1" applyAlignment="1" applyProtection="1">
      <alignment vertical="top"/>
    </xf>
    <xf numFmtId="0" fontId="1" fillId="0" borderId="0" xfId="4" applyProtection="1">
      <protection locked="0"/>
    </xf>
    <xf numFmtId="0" fontId="4" fillId="0" borderId="51" xfId="2" applyFont="1" applyBorder="1" applyAlignment="1" applyProtection="1">
      <protection locked="0"/>
    </xf>
    <xf numFmtId="0" fontId="4" fillId="0" borderId="51" xfId="2" applyBorder="1" applyAlignment="1" applyProtection="1">
      <alignment horizontal="left" wrapText="1"/>
      <protection locked="0"/>
    </xf>
    <xf numFmtId="0" fontId="4" fillId="0" borderId="51" xfId="2" applyFont="1" applyBorder="1" applyAlignment="1" applyProtection="1">
      <alignment horizontal="left" wrapText="1"/>
      <protection locked="0"/>
    </xf>
    <xf numFmtId="0" fontId="4" fillId="0" borderId="53" xfId="2" applyBorder="1" applyAlignment="1" applyProtection="1">
      <alignment horizontal="left" wrapText="1"/>
      <protection locked="0"/>
    </xf>
    <xf numFmtId="0" fontId="4" fillId="0" borderId="51" xfId="2" applyBorder="1" applyAlignment="1" applyProtection="1">
      <protection locked="0"/>
    </xf>
    <xf numFmtId="0" fontId="4" fillId="0" borderId="53" xfId="2" applyBorder="1" applyAlignment="1" applyProtection="1">
      <alignment wrapText="1"/>
      <protection locked="0"/>
    </xf>
    <xf numFmtId="0" fontId="4" fillId="0" borderId="51" xfId="2" applyBorder="1" applyAlignment="1" applyProtection="1">
      <alignment wrapText="1"/>
      <protection locked="0"/>
    </xf>
    <xf numFmtId="0" fontId="2" fillId="0" borderId="0" xfId="0" applyFont="1" applyAlignment="1" applyProtection="1"/>
    <xf numFmtId="0" fontId="4" fillId="0" borderId="0" xfId="2" applyAlignment="1" applyProtection="1">
      <alignment vertical="top" wrapText="1"/>
    </xf>
    <xf numFmtId="0" fontId="0" fillId="0" borderId="0" xfId="0" applyProtection="1"/>
    <xf numFmtId="0" fontId="2" fillId="0" borderId="0" xfId="0" applyFont="1" applyProtection="1"/>
    <xf numFmtId="0" fontId="7" fillId="0" borderId="0" xfId="0" applyFont="1" applyAlignment="1" applyProtection="1">
      <alignment vertical="top" wrapText="1"/>
    </xf>
    <xf numFmtId="0" fontId="7" fillId="0" borderId="0" xfId="0" applyFont="1" applyAlignment="1" applyProtection="1">
      <alignment horizontal="left" vertical="top" wrapText="1"/>
    </xf>
    <xf numFmtId="0" fontId="9" fillId="0" borderId="0" xfId="0" applyFont="1" applyAlignment="1" applyProtection="1">
      <alignment horizontal="left" indent="1"/>
    </xf>
    <xf numFmtId="0" fontId="21" fillId="0" borderId="0" xfId="0" applyFont="1" applyAlignment="1" applyProtection="1">
      <alignment horizontal="left" wrapText="1"/>
    </xf>
    <xf numFmtId="0" fontId="3" fillId="0" borderId="0" xfId="0" applyFont="1" applyAlignment="1" applyProtection="1">
      <alignment horizontal="left" wrapText="1"/>
    </xf>
    <xf numFmtId="0" fontId="50" fillId="5" borderId="0" xfId="0" applyFont="1" applyFill="1" applyProtection="1"/>
    <xf numFmtId="0" fontId="10" fillId="0" borderId="0" xfId="0" applyFont="1" applyBorder="1" applyAlignment="1" applyProtection="1">
      <alignment horizontal="left"/>
    </xf>
    <xf numFmtId="0" fontId="3" fillId="0" borderId="0" xfId="0" applyFont="1" applyAlignment="1" applyProtection="1">
      <alignment horizontal="left"/>
    </xf>
    <xf numFmtId="0" fontId="1" fillId="0" borderId="0" xfId="0" applyFont="1" applyFill="1" applyProtection="1"/>
    <xf numFmtId="0" fontId="1" fillId="0" borderId="0" xfId="0" applyFont="1" applyFill="1" applyBorder="1" applyProtection="1"/>
    <xf numFmtId="0" fontId="1" fillId="0" borderId="0" xfId="0" applyFont="1" applyFill="1" applyAlignment="1" applyProtection="1">
      <alignment horizontal="left"/>
    </xf>
    <xf numFmtId="0" fontId="0" fillId="0" borderId="0" xfId="0" applyFill="1" applyBorder="1" applyAlignment="1" applyProtection="1">
      <alignment horizontal="left" indent="1"/>
    </xf>
    <xf numFmtId="0" fontId="31" fillId="0" borderId="0" xfId="0" applyFont="1" applyFill="1" applyBorder="1" applyProtection="1"/>
    <xf numFmtId="0" fontId="0" fillId="0" borderId="0" xfId="0" applyFill="1" applyBorder="1" applyProtection="1"/>
    <xf numFmtId="0" fontId="1" fillId="0" borderId="8" xfId="0" applyFont="1" applyBorder="1" applyProtection="1"/>
    <xf numFmtId="0" fontId="1" fillId="0" borderId="31" xfId="0" applyFont="1" applyBorder="1" applyAlignment="1" applyProtection="1">
      <alignment horizontal="left" wrapText="1" indent="1"/>
    </xf>
    <xf numFmtId="165" fontId="1" fillId="4" borderId="32" xfId="0" applyNumberFormat="1" applyFont="1" applyFill="1" applyBorder="1" applyAlignment="1" applyProtection="1">
      <alignment horizontal="center"/>
    </xf>
    <xf numFmtId="0" fontId="1" fillId="0" borderId="28" xfId="0" applyFont="1" applyBorder="1" applyProtection="1"/>
    <xf numFmtId="0" fontId="1" fillId="0" borderId="9" xfId="0" applyFont="1" applyBorder="1" applyAlignment="1" applyProtection="1">
      <alignment horizontal="left" wrapText="1" indent="1"/>
    </xf>
    <xf numFmtId="165" fontId="1" fillId="4" borderId="19" xfId="0" applyNumberFormat="1" applyFont="1" applyFill="1" applyBorder="1" applyAlignment="1" applyProtection="1">
      <alignment horizontal="center"/>
    </xf>
    <xf numFmtId="0" fontId="1" fillId="0" borderId="22" xfId="0" applyFont="1" applyBorder="1" applyProtection="1"/>
    <xf numFmtId="0" fontId="1" fillId="0" borderId="0" xfId="0" applyFont="1" applyFill="1" applyBorder="1" applyAlignment="1" applyProtection="1">
      <alignment horizontal="left" indent="1"/>
    </xf>
    <xf numFmtId="0" fontId="1" fillId="0" borderId="46" xfId="0" applyFont="1" applyBorder="1" applyProtection="1"/>
    <xf numFmtId="0" fontId="1" fillId="0" borderId="9" xfId="0" applyFont="1" applyBorder="1" applyAlignment="1" applyProtection="1">
      <alignment horizontal="left" indent="1"/>
    </xf>
    <xf numFmtId="0" fontId="1" fillId="0" borderId="10" xfId="0" applyFont="1" applyBorder="1" applyAlignment="1" applyProtection="1">
      <alignment horizontal="left" indent="1"/>
    </xf>
    <xf numFmtId="165" fontId="1" fillId="4" borderId="24" xfId="0" applyNumberFormat="1" applyFont="1" applyFill="1" applyBorder="1" applyAlignment="1" applyProtection="1">
      <alignment horizontal="center"/>
    </xf>
    <xf numFmtId="165" fontId="1" fillId="4" borderId="3" xfId="0" applyNumberFormat="1" applyFont="1" applyFill="1" applyBorder="1" applyAlignment="1" applyProtection="1">
      <alignment horizontal="center"/>
    </xf>
    <xf numFmtId="0" fontId="1" fillId="0" borderId="21" xfId="0" applyFont="1" applyBorder="1" applyProtection="1"/>
    <xf numFmtId="0" fontId="51" fillId="5" borderId="5" xfId="0" applyFont="1" applyFill="1" applyBorder="1" applyProtection="1"/>
    <xf numFmtId="165" fontId="51" fillId="5" borderId="3" xfId="0" applyNumberFormat="1" applyFont="1" applyFill="1" applyBorder="1" applyAlignment="1" applyProtection="1">
      <alignment horizontal="center"/>
    </xf>
    <xf numFmtId="0" fontId="51" fillId="5" borderId="13" xfId="0" applyFont="1" applyFill="1" applyBorder="1" applyProtection="1"/>
    <xf numFmtId="0" fontId="1" fillId="0" borderId="0" xfId="0" applyFont="1" applyProtection="1"/>
    <xf numFmtId="0" fontId="3" fillId="0" borderId="0" xfId="0" applyFont="1" applyFill="1" applyBorder="1" applyProtection="1"/>
    <xf numFmtId="0" fontId="47" fillId="0" borderId="0" xfId="0" applyFont="1" applyFill="1" applyProtection="1"/>
    <xf numFmtId="0" fontId="3" fillId="0" borderId="3" xfId="0" applyFont="1" applyBorder="1" applyProtection="1"/>
    <xf numFmtId="0" fontId="1" fillId="0" borderId="6" xfId="0" applyFont="1" applyBorder="1" applyAlignment="1" applyProtection="1"/>
    <xf numFmtId="0" fontId="3" fillId="0" borderId="8" xfId="0" applyFont="1" applyBorder="1" applyAlignment="1" applyProtection="1"/>
    <xf numFmtId="0" fontId="3" fillId="0" borderId="31" xfId="0" applyFont="1" applyBorder="1" applyAlignment="1" applyProtection="1">
      <alignment horizontal="left" wrapText="1" indent="1"/>
    </xf>
    <xf numFmtId="0" fontId="3" fillId="0" borderId="9" xfId="0" applyFont="1" applyBorder="1" applyAlignment="1" applyProtection="1">
      <alignment horizontal="left" wrapText="1" indent="1"/>
    </xf>
    <xf numFmtId="3" fontId="50" fillId="5" borderId="0" xfId="0" applyNumberFormat="1" applyFont="1" applyFill="1" applyAlignment="1" applyProtection="1">
      <alignment horizontal="center"/>
    </xf>
    <xf numFmtId="0" fontId="20" fillId="0" borderId="0" xfId="0" applyFont="1" applyProtection="1"/>
    <xf numFmtId="3" fontId="3" fillId="0" borderId="0" xfId="0" applyNumberFormat="1" applyFont="1" applyAlignment="1" applyProtection="1">
      <alignment horizontal="center"/>
    </xf>
    <xf numFmtId="0" fontId="31" fillId="0" borderId="0" xfId="0" applyFont="1" applyBorder="1" applyAlignment="1" applyProtection="1">
      <alignment wrapText="1"/>
    </xf>
    <xf numFmtId="0" fontId="3" fillId="0" borderId="0" xfId="0" applyFont="1" applyBorder="1" applyAlignment="1" applyProtection="1">
      <alignment wrapText="1"/>
    </xf>
    <xf numFmtId="0" fontId="18" fillId="0" borderId="0" xfId="0" applyFont="1" applyFill="1" applyBorder="1" applyAlignment="1" applyProtection="1">
      <alignment horizontal="left"/>
    </xf>
    <xf numFmtId="0" fontId="3" fillId="0" borderId="0" xfId="0" applyFont="1" applyFill="1" applyProtection="1"/>
    <xf numFmtId="3" fontId="3" fillId="0" borderId="0" xfId="0" applyNumberFormat="1" applyFont="1" applyFill="1" applyAlignment="1" applyProtection="1">
      <alignment horizontal="center"/>
    </xf>
    <xf numFmtId="0" fontId="3" fillId="0" borderId="3" xfId="0" applyFont="1" applyFill="1" applyBorder="1" applyProtection="1"/>
    <xf numFmtId="3" fontId="19" fillId="0" borderId="3" xfId="0" applyNumberFormat="1" applyFont="1" applyFill="1" applyBorder="1" applyAlignment="1" applyProtection="1">
      <alignment horizontal="center" vertical="center"/>
    </xf>
    <xf numFmtId="0" fontId="0" fillId="0" borderId="3" xfId="0" applyFill="1" applyBorder="1" applyProtection="1"/>
    <xf numFmtId="165" fontId="3" fillId="0" borderId="23" xfId="0" applyNumberFormat="1" applyFont="1" applyFill="1" applyBorder="1" applyAlignment="1" applyProtection="1">
      <alignment horizontal="center"/>
    </xf>
    <xf numFmtId="0" fontId="0" fillId="0" borderId="23" xfId="0" applyFill="1" applyBorder="1" applyProtection="1"/>
    <xf numFmtId="0" fontId="0" fillId="0" borderId="0" xfId="0" applyAlignment="1" applyProtection="1">
      <alignment wrapText="1"/>
    </xf>
    <xf numFmtId="0" fontId="3" fillId="0" borderId="31" xfId="0" applyFont="1" applyFill="1" applyBorder="1" applyAlignment="1" applyProtection="1">
      <alignment horizontal="left" indent="1"/>
    </xf>
    <xf numFmtId="165" fontId="3" fillId="0" borderId="32" xfId="0" applyNumberFormat="1" applyFont="1" applyFill="1" applyBorder="1" applyAlignment="1" applyProtection="1">
      <alignment horizontal="center"/>
    </xf>
    <xf numFmtId="0" fontId="0" fillId="0" borderId="25" xfId="0" applyFill="1" applyBorder="1" applyProtection="1"/>
    <xf numFmtId="0" fontId="1" fillId="0" borderId="10" xfId="0" applyFont="1" applyFill="1" applyBorder="1" applyAlignment="1" applyProtection="1">
      <alignment horizontal="left" indent="1"/>
    </xf>
    <xf numFmtId="165" fontId="3" fillId="0" borderId="24" xfId="0" applyNumberFormat="1" applyFont="1" applyFill="1" applyBorder="1" applyAlignment="1" applyProtection="1">
      <alignment horizontal="center"/>
    </xf>
    <xf numFmtId="0" fontId="0" fillId="0" borderId="0" xfId="0" applyFill="1" applyProtection="1"/>
    <xf numFmtId="0" fontId="3" fillId="0" borderId="7" xfId="0" applyFont="1" applyFill="1" applyBorder="1" applyAlignment="1" applyProtection="1">
      <alignment horizontal="left"/>
    </xf>
    <xf numFmtId="165" fontId="3" fillId="0" borderId="7" xfId="0" applyNumberFormat="1" applyFont="1" applyFill="1" applyBorder="1" applyAlignment="1" applyProtection="1">
      <alignment horizontal="center"/>
    </xf>
    <xf numFmtId="0" fontId="0" fillId="0" borderId="20" xfId="0" applyFill="1" applyBorder="1" applyProtection="1"/>
    <xf numFmtId="0" fontId="0" fillId="0" borderId="15" xfId="0" applyFill="1" applyBorder="1" applyProtection="1"/>
    <xf numFmtId="0" fontId="0" fillId="0" borderId="46" xfId="0" applyBorder="1" applyAlignment="1" applyProtection="1">
      <alignment horizontal="left" indent="1"/>
    </xf>
    <xf numFmtId="165" fontId="3" fillId="0" borderId="0" xfId="0" applyNumberFormat="1" applyFont="1" applyFill="1" applyBorder="1" applyAlignment="1" applyProtection="1">
      <alignment horizontal="center"/>
    </xf>
    <xf numFmtId="0" fontId="0" fillId="0" borderId="9" xfId="0" applyFill="1" applyBorder="1" applyAlignment="1" applyProtection="1">
      <alignment horizontal="left" indent="1"/>
    </xf>
    <xf numFmtId="165" fontId="3" fillId="0" borderId="19" xfId="0" applyNumberFormat="1" applyFont="1" applyFill="1" applyBorder="1" applyAlignment="1" applyProtection="1">
      <alignment horizontal="center"/>
    </xf>
    <xf numFmtId="0" fontId="0" fillId="0" borderId="22" xfId="0" applyFill="1" applyBorder="1" applyProtection="1"/>
    <xf numFmtId="0" fontId="0" fillId="0" borderId="0" xfId="0" applyBorder="1" applyAlignment="1" applyProtection="1">
      <alignment wrapText="1"/>
    </xf>
    <xf numFmtId="0" fontId="3" fillId="0" borderId="11" xfId="0" applyFont="1" applyFill="1" applyBorder="1" applyAlignment="1" applyProtection="1">
      <alignment horizontal="left" indent="1"/>
    </xf>
    <xf numFmtId="0" fontId="0" fillId="0" borderId="7" xfId="0" applyFill="1" applyBorder="1" applyProtection="1"/>
    <xf numFmtId="0" fontId="0" fillId="0" borderId="54" xfId="0" applyBorder="1" applyAlignment="1" applyProtection="1">
      <alignment horizontal="left" indent="1"/>
    </xf>
    <xf numFmtId="0" fontId="0" fillId="0" borderId="9" xfId="0" applyBorder="1" applyAlignment="1" applyProtection="1">
      <alignment horizontal="left" indent="1"/>
    </xf>
    <xf numFmtId="165" fontId="3" fillId="0" borderId="29" xfId="0" applyNumberFormat="1" applyFont="1" applyFill="1" applyBorder="1" applyAlignment="1" applyProtection="1">
      <alignment horizontal="center"/>
    </xf>
    <xf numFmtId="0" fontId="3" fillId="0" borderId="10" xfId="0" applyFont="1" applyFill="1" applyBorder="1" applyAlignment="1" applyProtection="1">
      <alignment horizontal="left" indent="1"/>
    </xf>
    <xf numFmtId="0" fontId="0" fillId="0" borderId="20" xfId="0" applyBorder="1" applyProtection="1"/>
    <xf numFmtId="0" fontId="51" fillId="5" borderId="5" xfId="2" applyFont="1" applyFill="1" applyBorder="1" applyAlignment="1" applyProtection="1"/>
    <xf numFmtId="165" fontId="52" fillId="5" borderId="7" xfId="0" applyNumberFormat="1" applyFont="1" applyFill="1" applyBorder="1" applyAlignment="1" applyProtection="1">
      <alignment horizontal="center"/>
    </xf>
    <xf numFmtId="0" fontId="52" fillId="5" borderId="13" xfId="0" applyFont="1" applyFill="1" applyBorder="1" applyProtection="1"/>
    <xf numFmtId="0" fontId="0" fillId="0" borderId="0" xfId="0" applyBorder="1" applyProtection="1"/>
    <xf numFmtId="0" fontId="29" fillId="0" borderId="3" xfId="0" applyFont="1" applyFill="1" applyBorder="1" applyProtection="1"/>
    <xf numFmtId="0" fontId="0" fillId="0" borderId="23" xfId="0" applyBorder="1" applyProtection="1"/>
    <xf numFmtId="0" fontId="0" fillId="0" borderId="19" xfId="0" applyBorder="1" applyProtection="1"/>
    <xf numFmtId="0" fontId="0" fillId="0" borderId="3" xfId="0" applyBorder="1" applyProtection="1"/>
    <xf numFmtId="0" fontId="0" fillId="0" borderId="12" xfId="0" applyBorder="1" applyProtection="1"/>
    <xf numFmtId="0" fontId="0" fillId="0" borderId="25" xfId="0" applyBorder="1" applyProtection="1"/>
    <xf numFmtId="0" fontId="0" fillId="0" borderId="27" xfId="0" applyBorder="1" applyProtection="1"/>
    <xf numFmtId="0" fontId="39" fillId="0" borderId="13" xfId="0" applyFont="1" applyFill="1" applyBorder="1" applyProtection="1"/>
    <xf numFmtId="3" fontId="16" fillId="0" borderId="0" xfId="0" applyNumberFormat="1" applyFont="1" applyProtection="1"/>
    <xf numFmtId="0" fontId="19" fillId="0" borderId="5" xfId="0" applyFont="1" applyFill="1" applyBorder="1" applyAlignment="1" applyProtection="1"/>
    <xf numFmtId="0" fontId="19" fillId="0" borderId="7" xfId="0" applyFont="1" applyFill="1" applyBorder="1" applyAlignment="1" applyProtection="1"/>
    <xf numFmtId="0" fontId="0" fillId="0" borderId="13" xfId="0" applyFill="1" applyBorder="1" applyProtection="1"/>
    <xf numFmtId="0" fontId="19" fillId="0" borderId="0" xfId="0" applyFont="1" applyFill="1" applyBorder="1" applyAlignment="1" applyProtection="1">
      <alignment horizontal="left" indent="1"/>
    </xf>
    <xf numFmtId="0" fontId="3" fillId="0" borderId="8" xfId="0" applyFont="1" applyBorder="1" applyAlignment="1" applyProtection="1">
      <alignment horizontal="left" indent="1"/>
    </xf>
    <xf numFmtId="0" fontId="3" fillId="0" borderId="23" xfId="0" applyFont="1" applyBorder="1" applyAlignment="1" applyProtection="1"/>
    <xf numFmtId="0" fontId="3" fillId="0" borderId="19" xfId="0" applyFont="1" applyFill="1" applyBorder="1" applyAlignment="1" applyProtection="1"/>
    <xf numFmtId="0" fontId="3" fillId="0" borderId="9" xfId="0" applyFont="1" applyBorder="1" applyAlignment="1" applyProtection="1">
      <alignment horizontal="left" indent="1"/>
    </xf>
    <xf numFmtId="0" fontId="3" fillId="0" borderId="19" xfId="0" applyFont="1" applyBorder="1" applyAlignment="1" applyProtection="1"/>
    <xf numFmtId="0" fontId="3" fillId="0" borderId="10" xfId="0" applyFont="1" applyBorder="1" applyAlignment="1" applyProtection="1">
      <alignment horizontal="left" indent="1"/>
    </xf>
    <xf numFmtId="0" fontId="3" fillId="0" borderId="24" xfId="0" applyFont="1" applyBorder="1" applyAlignment="1" applyProtection="1"/>
    <xf numFmtId="0" fontId="0" fillId="0" borderId="0" xfId="0" applyBorder="1" applyAlignment="1" applyProtection="1"/>
    <xf numFmtId="0" fontId="1" fillId="0" borderId="46" xfId="0" applyFont="1" applyFill="1" applyBorder="1" applyAlignment="1" applyProtection="1">
      <alignment horizontal="left" indent="1"/>
    </xf>
    <xf numFmtId="0" fontId="1" fillId="0" borderId="9" xfId="0" applyFont="1" applyBorder="1" applyProtection="1"/>
    <xf numFmtId="0" fontId="1" fillId="0" borderId="9" xfId="0" applyFont="1" applyFill="1" applyBorder="1" applyAlignment="1" applyProtection="1">
      <alignment horizontal="left"/>
    </xf>
    <xf numFmtId="0" fontId="0" fillId="0" borderId="9" xfId="0" applyFont="1" applyFill="1" applyBorder="1" applyAlignment="1" applyProtection="1">
      <alignment horizontal="left" indent="1"/>
    </xf>
    <xf numFmtId="0" fontId="3" fillId="0" borderId="9" xfId="0" applyFont="1" applyFill="1" applyBorder="1" applyAlignment="1" applyProtection="1">
      <alignment horizontal="left" indent="1"/>
    </xf>
    <xf numFmtId="0" fontId="3" fillId="0" borderId="9" xfId="2" applyFont="1" applyBorder="1" applyAlignment="1" applyProtection="1">
      <alignment horizontal="left" indent="1"/>
    </xf>
    <xf numFmtId="0" fontId="26" fillId="0" borderId="0" xfId="0" applyFont="1" applyFill="1" applyBorder="1" applyAlignment="1" applyProtection="1">
      <alignment vertical="center"/>
    </xf>
    <xf numFmtId="0" fontId="3" fillId="0" borderId="23" xfId="0" applyFont="1" applyFill="1" applyBorder="1" applyAlignment="1" applyProtection="1"/>
    <xf numFmtId="9" fontId="0" fillId="0" borderId="0" xfId="0" applyNumberFormat="1" applyBorder="1" applyProtection="1"/>
    <xf numFmtId="0" fontId="1" fillId="0" borderId="0" xfId="0" applyFont="1" applyBorder="1" applyAlignment="1" applyProtection="1"/>
    <xf numFmtId="0" fontId="1" fillId="0" borderId="0" xfId="0" applyFont="1" applyBorder="1" applyAlignment="1" applyProtection="1">
      <alignment wrapText="1"/>
    </xf>
    <xf numFmtId="0" fontId="3" fillId="0" borderId="24" xfId="0" applyFont="1" applyFill="1" applyBorder="1" applyAlignment="1" applyProtection="1"/>
    <xf numFmtId="0" fontId="19" fillId="0" borderId="5" xfId="0" applyFont="1" applyFill="1" applyBorder="1" applyProtection="1"/>
    <xf numFmtId="0" fontId="0" fillId="0" borderId="0" xfId="0" applyAlignment="1" applyProtection="1">
      <alignment horizontal="left" vertical="top"/>
    </xf>
    <xf numFmtId="0" fontId="51" fillId="5" borderId="5" xfId="0" applyFont="1" applyFill="1" applyBorder="1" applyAlignment="1" applyProtection="1"/>
    <xf numFmtId="0" fontId="52" fillId="5" borderId="7" xfId="0" applyFont="1" applyFill="1" applyBorder="1" applyAlignment="1" applyProtection="1"/>
    <xf numFmtId="0" fontId="50" fillId="5" borderId="13" xfId="0" applyFont="1" applyFill="1" applyBorder="1" applyProtection="1"/>
    <xf numFmtId="0" fontId="1" fillId="0" borderId="5" xfId="0" applyFont="1" applyFill="1" applyBorder="1" applyAlignment="1" applyProtection="1"/>
    <xf numFmtId="0" fontId="1" fillId="0" borderId="13" xfId="0" applyFont="1" applyFill="1" applyBorder="1" applyProtection="1"/>
    <xf numFmtId="0" fontId="10" fillId="0" borderId="0" xfId="0" applyFont="1" applyAlignment="1" applyProtection="1">
      <alignment horizontal="left"/>
    </xf>
    <xf numFmtId="0" fontId="17" fillId="0" borderId="0" xfId="0" applyFont="1" applyAlignment="1" applyProtection="1">
      <alignment horizontal="left"/>
    </xf>
    <xf numFmtId="0" fontId="3" fillId="0" borderId="0" xfId="0" applyFont="1" applyFill="1" applyBorder="1" applyAlignment="1" applyProtection="1">
      <alignment horizontal="left" wrapText="1"/>
    </xf>
    <xf numFmtId="0" fontId="47" fillId="0" borderId="0" xfId="0" applyFont="1" applyAlignment="1" applyProtection="1">
      <alignment vertical="top"/>
    </xf>
    <xf numFmtId="0" fontId="19" fillId="0" borderId="1" xfId="0" applyFont="1" applyFill="1" applyBorder="1" applyAlignment="1" applyProtection="1">
      <alignment horizontal="left" vertical="center" wrapText="1"/>
    </xf>
    <xf numFmtId="0" fontId="19" fillId="0" borderId="1" xfId="0" applyFont="1" applyFill="1" applyBorder="1" applyAlignment="1" applyProtection="1">
      <alignment horizontal="center" vertical="center" wrapText="1"/>
    </xf>
    <xf numFmtId="0" fontId="0" fillId="0" borderId="0" xfId="0" applyAlignment="1" applyProtection="1">
      <alignment vertical="center"/>
    </xf>
    <xf numFmtId="0" fontId="19" fillId="0" borderId="5" xfId="0" applyFont="1" applyFill="1" applyBorder="1" applyAlignment="1" applyProtection="1">
      <alignment horizontal="left" vertical="center" wrapText="1"/>
    </xf>
    <xf numFmtId="0" fontId="19" fillId="0" borderId="7" xfId="0" applyFont="1" applyFill="1" applyBorder="1" applyAlignment="1" applyProtection="1">
      <alignment horizontal="left" vertical="center" wrapText="1"/>
    </xf>
    <xf numFmtId="0" fontId="19" fillId="0" borderId="13" xfId="0" applyFont="1" applyFill="1" applyBorder="1" applyAlignment="1" applyProtection="1">
      <alignment horizontal="left" vertical="center" wrapText="1"/>
    </xf>
    <xf numFmtId="0" fontId="43" fillId="0" borderId="0" xfId="0" applyFont="1" applyFill="1" applyProtection="1"/>
    <xf numFmtId="0" fontId="42" fillId="0" borderId="0" xfId="0" applyFont="1" applyFill="1" applyProtection="1"/>
    <xf numFmtId="0" fontId="35" fillId="0" borderId="0" xfId="0" applyFont="1" applyFill="1" applyProtection="1"/>
    <xf numFmtId="0" fontId="41" fillId="0" borderId="0" xfId="0" applyFont="1" applyFill="1" applyProtection="1"/>
    <xf numFmtId="0" fontId="41" fillId="0" borderId="0" xfId="0" applyFont="1" applyFill="1" applyBorder="1" applyProtection="1"/>
    <xf numFmtId="0" fontId="28" fillId="0" borderId="0" xfId="0" applyFont="1" applyAlignment="1" applyProtection="1">
      <alignment horizontal="left"/>
    </xf>
    <xf numFmtId="0" fontId="41" fillId="0" borderId="0" xfId="0" applyFont="1" applyFill="1" applyBorder="1" applyAlignment="1" applyProtection="1">
      <alignment horizontal="left"/>
    </xf>
    <xf numFmtId="0" fontId="41" fillId="0" borderId="1" xfId="0" applyFont="1" applyFill="1" applyBorder="1" applyAlignment="1" applyProtection="1">
      <alignment horizontal="left"/>
    </xf>
    <xf numFmtId="0" fontId="41" fillId="0" borderId="3" xfId="0" applyFont="1" applyFill="1" applyBorder="1" applyAlignment="1" applyProtection="1">
      <alignment horizontal="left"/>
    </xf>
    <xf numFmtId="9" fontId="41" fillId="0" borderId="3" xfId="0" applyNumberFormat="1" applyFont="1" applyFill="1" applyBorder="1" applyAlignment="1" applyProtection="1">
      <alignment horizontal="left"/>
    </xf>
    <xf numFmtId="0" fontId="3" fillId="0" borderId="14" xfId="0" applyFont="1" applyFill="1" applyBorder="1" applyAlignment="1" applyProtection="1">
      <alignment wrapText="1"/>
    </xf>
    <xf numFmtId="0" fontId="3" fillId="0" borderId="16" xfId="0" applyFont="1" applyFill="1" applyBorder="1" applyAlignment="1" applyProtection="1">
      <alignment horizontal="left" wrapText="1"/>
    </xf>
    <xf numFmtId="0" fontId="3" fillId="0" borderId="4" xfId="0" applyFont="1" applyFill="1" applyBorder="1" applyAlignment="1" applyProtection="1">
      <alignment horizontal="left" wrapText="1"/>
    </xf>
    <xf numFmtId="0" fontId="41" fillId="0" borderId="0" xfId="0" applyFont="1" applyFill="1" applyAlignment="1" applyProtection="1">
      <alignment horizontal="left"/>
    </xf>
    <xf numFmtId="0" fontId="43" fillId="0" borderId="1" xfId="0" applyFont="1" applyFill="1" applyBorder="1" applyAlignment="1" applyProtection="1">
      <alignment horizontal="center"/>
    </xf>
    <xf numFmtId="0" fontId="41" fillId="0" borderId="14" xfId="0" applyFont="1" applyFill="1" applyBorder="1" applyProtection="1"/>
    <xf numFmtId="0" fontId="41" fillId="4" borderId="16" xfId="0" applyFont="1" applyFill="1" applyBorder="1" applyProtection="1"/>
    <xf numFmtId="0" fontId="41" fillId="4" borderId="17" xfId="0" applyFont="1" applyFill="1" applyBorder="1" applyProtection="1"/>
    <xf numFmtId="0" fontId="47" fillId="4" borderId="1" xfId="0" applyFont="1" applyFill="1" applyBorder="1" applyAlignment="1" applyProtection="1">
      <alignment horizontal="left"/>
    </xf>
    <xf numFmtId="0" fontId="41" fillId="0" borderId="20" xfId="0" applyFont="1" applyFill="1" applyBorder="1" applyProtection="1"/>
    <xf numFmtId="0" fontId="41" fillId="0" borderId="20" xfId="0" applyFont="1" applyFill="1" applyBorder="1" applyAlignment="1" applyProtection="1">
      <alignment horizontal="center"/>
    </xf>
    <xf numFmtId="0" fontId="41" fillId="0" borderId="3" xfId="0" applyFont="1" applyFill="1" applyBorder="1" applyProtection="1"/>
    <xf numFmtId="0" fontId="47" fillId="0" borderId="0" xfId="0" applyFont="1" applyFill="1" applyBorder="1" applyAlignment="1" applyProtection="1">
      <alignment horizontal="left"/>
    </xf>
    <xf numFmtId="0" fontId="46" fillId="0" borderId="0" xfId="0" applyFont="1" applyFill="1" applyBorder="1" applyAlignment="1" applyProtection="1">
      <alignment horizontal="center"/>
    </xf>
    <xf numFmtId="0" fontId="39" fillId="0" borderId="0" xfId="0" applyFont="1" applyFill="1" applyBorder="1" applyAlignment="1" applyProtection="1">
      <alignment horizontal="center"/>
    </xf>
    <xf numFmtId="0" fontId="17" fillId="0" borderId="0" xfId="0" applyFont="1" applyFill="1" applyAlignment="1" applyProtection="1">
      <alignment horizontal="left"/>
    </xf>
    <xf numFmtId="0" fontId="11" fillId="0" borderId="0" xfId="0" applyFont="1" applyFill="1" applyBorder="1" applyAlignment="1" applyProtection="1"/>
    <xf numFmtId="0" fontId="3" fillId="0" borderId="0" xfId="0" applyFont="1" applyFill="1" applyAlignment="1" applyProtection="1"/>
    <xf numFmtId="0" fontId="11" fillId="0" borderId="0" xfId="0" applyFont="1" applyFill="1" applyBorder="1" applyAlignment="1" applyProtection="1">
      <alignment wrapText="1"/>
    </xf>
    <xf numFmtId="0" fontId="1" fillId="0" borderId="0" xfId="0" applyFont="1" applyFill="1" applyBorder="1" applyAlignment="1" applyProtection="1"/>
    <xf numFmtId="0" fontId="10" fillId="0" borderId="0" xfId="0" applyFont="1" applyFill="1" applyAlignment="1" applyProtection="1">
      <alignment horizontal="left"/>
    </xf>
    <xf numFmtId="0" fontId="1" fillId="0" borderId="0" xfId="0" applyFont="1" applyFill="1" applyAlignment="1" applyProtection="1">
      <alignment horizontal="left" vertical="top"/>
    </xf>
    <xf numFmtId="0" fontId="1" fillId="0" borderId="0" xfId="0" applyFont="1" applyFill="1" applyAlignment="1" applyProtection="1"/>
    <xf numFmtId="0" fontId="1" fillId="0" borderId="0" xfId="0" applyFont="1" applyFill="1" applyBorder="1" applyAlignment="1" applyProtection="1">
      <alignment wrapText="1"/>
    </xf>
    <xf numFmtId="0" fontId="28" fillId="0" borderId="0" xfId="0" applyFont="1" applyFill="1" applyAlignment="1" applyProtection="1">
      <alignment horizontal="left"/>
    </xf>
    <xf numFmtId="0" fontId="1" fillId="0" borderId="8" xfId="0" applyFont="1" applyFill="1" applyBorder="1" applyAlignment="1" applyProtection="1">
      <alignment wrapText="1"/>
    </xf>
    <xf numFmtId="0" fontId="3" fillId="0" borderId="0" xfId="0" applyFont="1" applyFill="1" applyBorder="1" applyAlignment="1" applyProtection="1">
      <alignment wrapText="1"/>
    </xf>
    <xf numFmtId="0" fontId="1" fillId="0" borderId="10" xfId="0" applyFont="1" applyFill="1" applyBorder="1" applyAlignment="1" applyProtection="1">
      <alignment horizontal="left" wrapText="1"/>
    </xf>
    <xf numFmtId="0" fontId="3" fillId="0" borderId="0" xfId="0" applyFont="1" applyFill="1" applyBorder="1" applyAlignment="1" applyProtection="1">
      <alignment vertical="top" wrapText="1"/>
    </xf>
    <xf numFmtId="0" fontId="3" fillId="0" borderId="0" xfId="0" applyFont="1" applyFill="1" applyBorder="1" applyAlignment="1" applyProtection="1">
      <alignment horizontal="left" vertical="top" indent="1"/>
    </xf>
    <xf numFmtId="0" fontId="31" fillId="0" borderId="0" xfId="0" applyFont="1" applyFill="1" applyBorder="1" applyAlignment="1" applyProtection="1">
      <alignment vertical="top" wrapText="1"/>
    </xf>
    <xf numFmtId="0" fontId="3" fillId="4" borderId="0" xfId="0" applyFont="1" applyFill="1" applyBorder="1" applyAlignment="1" applyProtection="1">
      <alignment vertical="top" wrapText="1"/>
    </xf>
    <xf numFmtId="0" fontId="41" fillId="0" borderId="0" xfId="0" applyFont="1" applyFill="1" applyAlignment="1" applyProtection="1">
      <alignment horizontal="left" wrapText="1"/>
    </xf>
    <xf numFmtId="0" fontId="1" fillId="0" borderId="0" xfId="0" applyFont="1" applyFill="1" applyBorder="1" applyAlignment="1" applyProtection="1">
      <alignment horizontal="left" wrapText="1"/>
    </xf>
    <xf numFmtId="0" fontId="1" fillId="0" borderId="0" xfId="0" applyFont="1" applyAlignment="1" applyProtection="1">
      <alignment horizontal="left"/>
    </xf>
    <xf numFmtId="0" fontId="0" fillId="0" borderId="0" xfId="0" applyAlignment="1" applyProtection="1">
      <alignment horizontal="center"/>
    </xf>
    <xf numFmtId="0" fontId="0" fillId="0" borderId="0" xfId="0" applyAlignment="1" applyProtection="1">
      <alignment horizontal="left" indent="2"/>
    </xf>
    <xf numFmtId="0" fontId="0" fillId="0" borderId="0" xfId="0" applyAlignment="1" applyProtection="1">
      <alignment horizontal="center" vertical="center"/>
    </xf>
    <xf numFmtId="165" fontId="52" fillId="2" borderId="5" xfId="0" applyNumberFormat="1" applyFont="1" applyFill="1" applyBorder="1" applyAlignment="1" applyProtection="1">
      <alignment horizontal="left" vertical="center"/>
    </xf>
    <xf numFmtId="165" fontId="52" fillId="2" borderId="1" xfId="0" applyNumberFormat="1" applyFont="1" applyFill="1" applyBorder="1" applyAlignment="1" applyProtection="1">
      <alignment horizontal="center" vertical="center"/>
    </xf>
    <xf numFmtId="0" fontId="0" fillId="0" borderId="0" xfId="0" applyBorder="1" applyAlignment="1" applyProtection="1">
      <alignment horizontal="left" indent="2"/>
    </xf>
    <xf numFmtId="0" fontId="0" fillId="0" borderId="0" xfId="0" applyBorder="1" applyAlignment="1" applyProtection="1">
      <alignment horizontal="left" indent="3"/>
    </xf>
    <xf numFmtId="0" fontId="39" fillId="0" borderId="0" xfId="0" applyFont="1" applyBorder="1" applyProtection="1"/>
    <xf numFmtId="0" fontId="39" fillId="0" borderId="0" xfId="0" applyFont="1" applyProtection="1"/>
    <xf numFmtId="0" fontId="39" fillId="0" borderId="0" xfId="0" applyFont="1" applyBorder="1" applyAlignment="1" applyProtection="1">
      <alignment horizontal="left" indent="3"/>
    </xf>
    <xf numFmtId="0" fontId="0" fillId="0" borderId="0" xfId="0" applyFill="1" applyBorder="1" applyAlignment="1" applyProtection="1">
      <alignment horizontal="left" indent="3"/>
    </xf>
    <xf numFmtId="165" fontId="52" fillId="2" borderId="1" xfId="0" applyNumberFormat="1" applyFont="1" applyFill="1" applyBorder="1" applyAlignment="1" applyProtection="1">
      <alignment horizontal="left" vertical="center"/>
    </xf>
    <xf numFmtId="165" fontId="52" fillId="2" borderId="1" xfId="0" applyNumberFormat="1" applyFont="1" applyFill="1" applyBorder="1" applyAlignment="1" applyProtection="1">
      <alignment horizontal="center" vertical="center" wrapText="1"/>
    </xf>
    <xf numFmtId="165" fontId="46" fillId="0" borderId="1" xfId="0" applyNumberFormat="1" applyFont="1" applyFill="1" applyBorder="1" applyAlignment="1" applyProtection="1">
      <alignment horizontal="left" vertical="center"/>
    </xf>
    <xf numFmtId="165" fontId="52" fillId="2" borderId="2" xfId="0" applyNumberFormat="1" applyFont="1" applyFill="1" applyBorder="1" applyAlignment="1" applyProtection="1">
      <alignment horizontal="center" vertical="center"/>
    </xf>
    <xf numFmtId="0" fontId="2" fillId="0" borderId="0" xfId="4" applyFont="1" applyAlignment="1" applyProtection="1">
      <alignment horizontal="left"/>
    </xf>
    <xf numFmtId="0" fontId="4" fillId="0" borderId="0" xfId="2" applyAlignment="1" applyProtection="1">
      <alignment horizontal="left" vertical="center" indent="1"/>
      <protection locked="0"/>
    </xf>
    <xf numFmtId="0" fontId="4" fillId="0" borderId="18" xfId="2" applyFont="1" applyBorder="1" applyAlignment="1" applyProtection="1">
      <alignment horizontal="left" vertical="top"/>
      <protection locked="0"/>
    </xf>
    <xf numFmtId="0" fontId="4" fillId="0" borderId="4" xfId="2" applyBorder="1" applyAlignment="1" applyProtection="1">
      <alignment horizontal="left" vertical="top"/>
      <protection locked="0"/>
    </xf>
    <xf numFmtId="0" fontId="1" fillId="0" borderId="1" xfId="0" applyFont="1" applyBorder="1" applyAlignment="1" applyProtection="1">
      <alignment vertical="top" wrapText="1"/>
      <protection locked="0"/>
    </xf>
    <xf numFmtId="0" fontId="1" fillId="0" borderId="1" xfId="0" applyFont="1" applyFill="1" applyBorder="1" applyAlignment="1" applyProtection="1">
      <alignment vertical="top" wrapText="1"/>
      <protection locked="0"/>
    </xf>
    <xf numFmtId="0" fontId="0" fillId="0" borderId="1" xfId="0" applyBorder="1" applyAlignment="1" applyProtection="1">
      <alignment vertical="top" wrapText="1"/>
      <protection locked="0"/>
    </xf>
    <xf numFmtId="0" fontId="3" fillId="0" borderId="1" xfId="0" applyFont="1" applyBorder="1" applyAlignment="1" applyProtection="1">
      <alignment horizontal="left" vertical="top" wrapText="1"/>
      <protection locked="0"/>
    </xf>
    <xf numFmtId="0" fontId="1" fillId="0" borderId="18" xfId="0" applyFont="1" applyFill="1" applyBorder="1" applyAlignment="1" applyProtection="1">
      <alignment vertical="top" wrapText="1"/>
      <protection locked="0"/>
    </xf>
    <xf numFmtId="0" fontId="1" fillId="0" borderId="1" xfId="0" applyFont="1" applyFill="1" applyBorder="1" applyAlignment="1" applyProtection="1">
      <alignment wrapText="1"/>
      <protection locked="0"/>
    </xf>
    <xf numFmtId="0" fontId="1" fillId="0" borderId="1" xfId="0" applyFont="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0" fontId="1" fillId="0" borderId="4" xfId="0" applyFont="1" applyFill="1" applyBorder="1" applyAlignment="1" applyProtection="1">
      <alignment vertical="top" wrapText="1"/>
      <protection locked="0"/>
    </xf>
    <xf numFmtId="0" fontId="4" fillId="0" borderId="0" xfId="2" applyBorder="1" applyAlignment="1" applyProtection="1">
      <alignment horizontal="left" vertical="center" indent="1"/>
      <protection locked="0"/>
    </xf>
    <xf numFmtId="0" fontId="4" fillId="0" borderId="46" xfId="2" applyBorder="1" applyAlignment="1" applyProtection="1">
      <alignment horizontal="left" vertical="center" indent="1"/>
      <protection locked="0"/>
    </xf>
    <xf numFmtId="165" fontId="52" fillId="2" borderId="5" xfId="0" applyNumberFormat="1" applyFont="1" applyFill="1" applyBorder="1" applyAlignment="1" applyProtection="1">
      <alignment horizontal="left" vertical="top"/>
    </xf>
    <xf numFmtId="0" fontId="0" fillId="0" borderId="0" xfId="0" applyBorder="1" applyAlignment="1" applyProtection="1">
      <alignment horizontal="left" vertical="top"/>
    </xf>
    <xf numFmtId="165" fontId="19" fillId="5" borderId="7" xfId="0" applyNumberFormat="1" applyFont="1" applyFill="1" applyBorder="1" applyAlignment="1" applyProtection="1">
      <alignment horizontal="left" vertical="top"/>
    </xf>
    <xf numFmtId="165" fontId="52" fillId="2" borderId="6" xfId="0" applyNumberFormat="1" applyFont="1" applyFill="1" applyBorder="1" applyAlignment="1" applyProtection="1">
      <alignment horizontal="left" vertical="top"/>
    </xf>
    <xf numFmtId="165" fontId="19" fillId="5" borderId="20" xfId="0" applyNumberFormat="1" applyFont="1" applyFill="1" applyBorder="1" applyAlignment="1" applyProtection="1">
      <alignment horizontal="left" vertical="top"/>
    </xf>
    <xf numFmtId="165" fontId="19" fillId="0" borderId="0" xfId="0" applyNumberFormat="1" applyFont="1" applyFill="1" applyBorder="1" applyAlignment="1" applyProtection="1">
      <alignment horizontal="left" vertical="top"/>
    </xf>
    <xf numFmtId="165" fontId="19" fillId="5" borderId="13" xfId="0" applyNumberFormat="1" applyFont="1" applyFill="1" applyBorder="1" applyAlignment="1" applyProtection="1">
      <alignment horizontal="left" vertical="top"/>
    </xf>
    <xf numFmtId="0" fontId="0" fillId="0" borderId="0" xfId="0" applyFill="1" applyAlignment="1" applyProtection="1">
      <alignment horizontal="left" vertical="top"/>
    </xf>
    <xf numFmtId="0" fontId="1" fillId="6" borderId="14" xfId="0" applyFont="1" applyFill="1" applyBorder="1" applyProtection="1">
      <protection locked="0"/>
    </xf>
    <xf numFmtId="0" fontId="1" fillId="6" borderId="16" xfId="0" applyFont="1" applyFill="1" applyBorder="1" applyProtection="1">
      <protection locked="0"/>
    </xf>
    <xf numFmtId="0" fontId="1" fillId="6" borderId="17" xfId="0" applyFont="1" applyFill="1" applyBorder="1" applyProtection="1">
      <protection locked="0"/>
    </xf>
    <xf numFmtId="0" fontId="4" fillId="0" borderId="0" xfId="2" applyAlignment="1" applyProtection="1">
      <protection locked="0"/>
    </xf>
    <xf numFmtId="0" fontId="4" fillId="0" borderId="20" xfId="2" applyBorder="1" applyAlignment="1" applyProtection="1">
      <alignment horizontal="left" vertical="center"/>
    </xf>
    <xf numFmtId="0" fontId="4" fillId="0" borderId="52" xfId="2" applyBorder="1" applyAlignment="1" applyProtection="1">
      <alignment wrapText="1"/>
      <protection locked="0"/>
    </xf>
    <xf numFmtId="0" fontId="53" fillId="0" borderId="0" xfId="0" applyFont="1" applyFill="1" applyProtection="1"/>
    <xf numFmtId="0" fontId="53" fillId="0" borderId="0" xfId="0" applyFont="1" applyFill="1" applyProtection="1">
      <protection locked="0"/>
    </xf>
    <xf numFmtId="0" fontId="2" fillId="0" borderId="0" xfId="4" applyFont="1" applyAlignment="1" applyProtection="1">
      <alignment horizontal="left"/>
    </xf>
    <xf numFmtId="0" fontId="10" fillId="0" borderId="0" xfId="4" applyFont="1" applyFill="1" applyAlignment="1" applyProtection="1">
      <alignment horizontal="left"/>
    </xf>
    <xf numFmtId="0" fontId="11" fillId="0" borderId="0" xfId="4" applyFont="1" applyBorder="1" applyAlignment="1" applyProtection="1"/>
    <xf numFmtId="0" fontId="11" fillId="0" borderId="0" xfId="4" applyFont="1" applyFill="1" applyBorder="1" applyAlignment="1" applyProtection="1"/>
    <xf numFmtId="0" fontId="4" fillId="0" borderId="0" xfId="2" applyBorder="1" applyAlignment="1" applyProtection="1">
      <alignment horizontal="left" indent="1"/>
      <protection locked="0"/>
    </xf>
    <xf numFmtId="0" fontId="4" fillId="0" borderId="0" xfId="2" applyAlignment="1" applyProtection="1">
      <alignment horizontal="left" indent="1"/>
      <protection locked="0"/>
    </xf>
    <xf numFmtId="0" fontId="1" fillId="0" borderId="0" xfId="0" applyFont="1" applyBorder="1" applyAlignment="1" applyProtection="1">
      <alignment vertical="top" wrapText="1"/>
    </xf>
    <xf numFmtId="0" fontId="4" fillId="0" borderId="0" xfId="2" applyBorder="1" applyAlignment="1" applyProtection="1">
      <alignment horizontal="left" wrapText="1"/>
    </xf>
    <xf numFmtId="0" fontId="0" fillId="0" borderId="0" xfId="0"/>
    <xf numFmtId="0" fontId="4" fillId="0" borderId="0" xfId="2" applyAlignment="1" applyProtection="1">
      <alignment vertical="top" wrapText="1"/>
      <protection locked="0"/>
    </xf>
    <xf numFmtId="167" fontId="11" fillId="0" borderId="0" xfId="0" applyNumberFormat="1" applyFont="1" applyFill="1" applyBorder="1" applyAlignment="1" applyProtection="1">
      <alignment horizontal="left"/>
    </xf>
    <xf numFmtId="0" fontId="44" fillId="0" borderId="0" xfId="0" applyFont="1"/>
    <xf numFmtId="167" fontId="1" fillId="0" borderId="0" xfId="0" applyNumberFormat="1" applyFont="1" applyFill="1" applyBorder="1" applyAlignment="1" applyProtection="1">
      <alignment horizontal="left"/>
    </xf>
    <xf numFmtId="0" fontId="0" fillId="0" borderId="0" xfId="0"/>
    <xf numFmtId="167" fontId="1" fillId="0" borderId="0" xfId="0" applyNumberFormat="1" applyFont="1" applyFill="1" applyBorder="1" applyAlignment="1" applyProtection="1">
      <alignment horizontal="left"/>
    </xf>
    <xf numFmtId="0" fontId="11" fillId="6" borderId="0" xfId="4" applyFont="1" applyFill="1" applyBorder="1" applyAlignment="1" applyProtection="1">
      <alignment horizontal="left" vertical="top" wrapText="1"/>
      <protection locked="0"/>
    </xf>
    <xf numFmtId="0" fontId="1" fillId="0" borderId="0" xfId="0" applyFont="1" applyProtection="1"/>
    <xf numFmtId="0" fontId="11" fillId="6" borderId="0" xfId="4" applyFont="1" applyFill="1" applyAlignment="1" applyProtection="1">
      <alignment horizontal="left" vertical="top" wrapText="1"/>
      <protection locked="0"/>
    </xf>
    <xf numFmtId="0" fontId="11" fillId="6" borderId="0" xfId="4" applyFont="1" applyFill="1" applyBorder="1" applyAlignment="1" applyProtection="1">
      <alignment horizontal="left" vertical="top"/>
      <protection locked="0"/>
    </xf>
    <xf numFmtId="0" fontId="14" fillId="6" borderId="33" xfId="4" applyFont="1" applyFill="1" applyBorder="1" applyAlignment="1" applyProtection="1">
      <alignment horizontal="left" vertical="top" wrapText="1"/>
      <protection locked="0"/>
    </xf>
    <xf numFmtId="0" fontId="14" fillId="6" borderId="40" xfId="4" applyFont="1" applyFill="1" applyBorder="1" applyAlignment="1" applyProtection="1">
      <alignment horizontal="left" vertical="top" wrapText="1"/>
      <protection locked="0"/>
    </xf>
    <xf numFmtId="0" fontId="14" fillId="6" borderId="37" xfId="4" applyFont="1" applyFill="1" applyBorder="1" applyAlignment="1" applyProtection="1">
      <alignment horizontal="left" vertical="top" wrapText="1"/>
      <protection locked="0"/>
    </xf>
    <xf numFmtId="0" fontId="14" fillId="6" borderId="41" xfId="4" applyFont="1" applyFill="1" applyBorder="1" applyAlignment="1" applyProtection="1">
      <alignment horizontal="left" vertical="top" wrapText="1"/>
      <protection locked="0"/>
    </xf>
    <xf numFmtId="0" fontId="14" fillId="6" borderId="42" xfId="4" applyFont="1" applyFill="1" applyBorder="1" applyAlignment="1" applyProtection="1">
      <alignment horizontal="left" vertical="top" wrapText="1"/>
      <protection locked="0"/>
    </xf>
    <xf numFmtId="0" fontId="14" fillId="6" borderId="43" xfId="4" applyFont="1" applyFill="1" applyBorder="1" applyAlignment="1" applyProtection="1">
      <alignment horizontal="left" vertical="top" wrapText="1"/>
      <protection locked="0"/>
    </xf>
    <xf numFmtId="0" fontId="14" fillId="6" borderId="14" xfId="4" applyFont="1" applyFill="1" applyBorder="1" applyAlignment="1" applyProtection="1">
      <alignment horizontal="left" vertical="top" wrapText="1"/>
      <protection locked="0"/>
    </xf>
    <xf numFmtId="0" fontId="14" fillId="6" borderId="16" xfId="4" applyFont="1" applyFill="1" applyBorder="1" applyAlignment="1" applyProtection="1">
      <alignment horizontal="left" vertical="top" wrapText="1"/>
      <protection locked="0"/>
    </xf>
    <xf numFmtId="0" fontId="14" fillId="6" borderId="17" xfId="4" applyFont="1" applyFill="1" applyBorder="1" applyAlignment="1" applyProtection="1">
      <alignment horizontal="left" vertical="top" wrapText="1"/>
      <protection locked="0"/>
    </xf>
    <xf numFmtId="0" fontId="14" fillId="6" borderId="36" xfId="4" applyFont="1" applyFill="1" applyBorder="1" applyAlignment="1" applyProtection="1">
      <alignment horizontal="left" vertical="top" wrapText="1"/>
      <protection locked="0"/>
    </xf>
    <xf numFmtId="0" fontId="14" fillId="6" borderId="34" xfId="4" applyFont="1" applyFill="1" applyBorder="1" applyAlignment="1" applyProtection="1">
      <alignment horizontal="left" vertical="top" wrapText="1"/>
      <protection locked="0"/>
    </xf>
    <xf numFmtId="0" fontId="14" fillId="6" borderId="0" xfId="4" applyFont="1" applyFill="1" applyBorder="1" applyAlignment="1" applyProtection="1">
      <alignment horizontal="left" vertical="top" wrapText="1"/>
      <protection locked="0"/>
    </xf>
    <xf numFmtId="0" fontId="1" fillId="0" borderId="51" xfId="2" applyFont="1" applyBorder="1" applyAlignment="1" applyProtection="1">
      <alignment horizontal="left" wrapText="1"/>
      <protection locked="0"/>
    </xf>
    <xf numFmtId="0" fontId="4" fillId="0" borderId="0" xfId="2" applyBorder="1" applyAlignment="1" applyProtection="1">
      <alignment wrapText="1"/>
      <protection locked="0"/>
    </xf>
    <xf numFmtId="0" fontId="1" fillId="0" borderId="4" xfId="0" applyFont="1" applyBorder="1" applyAlignment="1" applyProtection="1">
      <alignment horizontal="left" vertical="top" wrapText="1"/>
      <protection locked="0"/>
    </xf>
    <xf numFmtId="0" fontId="1" fillId="0" borderId="4" xfId="0" applyFont="1" applyBorder="1" applyAlignment="1">
      <alignment vertical="top" wrapText="1"/>
    </xf>
    <xf numFmtId="0" fontId="4" fillId="0" borderId="0" xfId="2" applyBorder="1" applyAlignment="1" applyProtection="1">
      <alignment horizontal="left" vertical="top"/>
      <protection locked="0"/>
    </xf>
    <xf numFmtId="0" fontId="41" fillId="0" borderId="0" xfId="0" applyFont="1" applyFill="1" applyBorder="1" applyAlignment="1" applyProtection="1">
      <alignment horizontal="left" wrapText="1"/>
    </xf>
    <xf numFmtId="0" fontId="57" fillId="0" borderId="0" xfId="2" applyFont="1" applyFill="1" applyAlignment="1" applyProtection="1">
      <alignment horizontal="left" wrapText="1"/>
      <protection locked="0"/>
    </xf>
    <xf numFmtId="0" fontId="16" fillId="0" borderId="0" xfId="0" applyFont="1" applyFill="1" applyAlignment="1" applyProtection="1">
      <alignment wrapText="1"/>
    </xf>
    <xf numFmtId="0" fontId="1" fillId="0" borderId="10" xfId="0" applyFont="1" applyBorder="1" applyAlignment="1" applyProtection="1">
      <alignment horizontal="left" wrapText="1" indent="1"/>
    </xf>
    <xf numFmtId="0" fontId="1" fillId="0" borderId="9" xfId="0" applyFont="1" applyFill="1" applyBorder="1" applyAlignment="1" applyProtection="1">
      <alignment horizontal="left" indent="1"/>
    </xf>
    <xf numFmtId="0" fontId="1" fillId="0" borderId="8" xfId="0" applyFont="1" applyBorder="1" applyAlignment="1" applyProtection="1">
      <alignment horizontal="left" indent="1"/>
    </xf>
    <xf numFmtId="0" fontId="1" fillId="0" borderId="0" xfId="0" applyFont="1" applyFill="1" applyBorder="1" applyAlignment="1" applyProtection="1">
      <alignment horizontal="left" wrapText="1"/>
    </xf>
    <xf numFmtId="0" fontId="1" fillId="0" borderId="0" xfId="0" applyFont="1" applyFill="1" applyBorder="1" applyAlignment="1" applyProtection="1">
      <alignment horizontal="left"/>
    </xf>
    <xf numFmtId="167" fontId="52" fillId="5" borderId="4" xfId="0" applyNumberFormat="1" applyFont="1" applyFill="1" applyBorder="1" applyAlignment="1" applyProtection="1">
      <alignment horizontal="right"/>
    </xf>
    <xf numFmtId="0" fontId="3" fillId="6" borderId="1" xfId="0" applyFont="1" applyFill="1" applyBorder="1" applyAlignment="1" applyProtection="1">
      <alignment horizontal="right" wrapText="1"/>
      <protection locked="0"/>
    </xf>
    <xf numFmtId="167" fontId="3" fillId="4" borderId="1" xfId="0" applyNumberFormat="1" applyFont="1" applyFill="1" applyBorder="1" applyAlignment="1" applyProtection="1">
      <alignment horizontal="right"/>
    </xf>
    <xf numFmtId="165" fontId="3" fillId="3" borderId="13" xfId="3" applyNumberFormat="1" applyFont="1" applyFill="1" applyBorder="1" applyAlignment="1" applyProtection="1">
      <alignment horizontal="right"/>
    </xf>
    <xf numFmtId="0" fontId="3" fillId="6" borderId="1" xfId="0" applyFont="1" applyFill="1" applyBorder="1" applyAlignment="1" applyProtection="1">
      <alignment horizontal="right" vertical="center" wrapText="1"/>
      <protection locked="0"/>
    </xf>
    <xf numFmtId="167" fontId="3" fillId="4" borderId="1" xfId="0" applyNumberFormat="1" applyFont="1" applyFill="1" applyBorder="1" applyAlignment="1" applyProtection="1">
      <alignment horizontal="right" vertical="center"/>
    </xf>
    <xf numFmtId="0" fontId="3" fillId="3" borderId="14" xfId="0" applyFont="1" applyFill="1" applyBorder="1" applyAlignment="1" applyProtection="1">
      <alignment horizontal="right" wrapText="1"/>
    </xf>
    <xf numFmtId="165" fontId="3" fillId="3" borderId="14" xfId="0" applyNumberFormat="1" applyFont="1" applyFill="1" applyBorder="1" applyAlignment="1" applyProtection="1">
      <alignment horizontal="right"/>
    </xf>
    <xf numFmtId="10" fontId="3" fillId="3" borderId="26" xfId="3" applyNumberFormat="1" applyFont="1" applyFill="1" applyBorder="1" applyAlignment="1" applyProtection="1">
      <alignment horizontal="right"/>
    </xf>
    <xf numFmtId="165" fontId="3" fillId="3" borderId="26" xfId="3" applyNumberFormat="1" applyFont="1" applyFill="1" applyBorder="1" applyAlignment="1" applyProtection="1">
      <alignment horizontal="right"/>
    </xf>
    <xf numFmtId="165" fontId="3" fillId="3" borderId="25" xfId="3" applyNumberFormat="1" applyFont="1" applyFill="1" applyBorder="1" applyAlignment="1" applyProtection="1">
      <alignment horizontal="right"/>
    </xf>
    <xf numFmtId="0" fontId="3" fillId="6" borderId="26" xfId="0" applyFont="1" applyFill="1" applyBorder="1" applyAlignment="1" applyProtection="1">
      <alignment horizontal="right" wrapText="1"/>
      <protection locked="0"/>
    </xf>
    <xf numFmtId="167" fontId="3" fillId="4" borderId="25" xfId="0" applyNumberFormat="1" applyFont="1" applyFill="1" applyBorder="1" applyAlignment="1" applyProtection="1">
      <alignment horizontal="right"/>
    </xf>
    <xf numFmtId="167" fontId="3" fillId="4" borderId="26" xfId="0" applyNumberFormat="1" applyFont="1" applyFill="1" applyBorder="1" applyAlignment="1" applyProtection="1">
      <alignment horizontal="right"/>
    </xf>
    <xf numFmtId="0" fontId="3" fillId="6" borderId="22" xfId="0" applyFont="1" applyFill="1" applyBorder="1" applyAlignment="1" applyProtection="1">
      <alignment horizontal="right" wrapText="1"/>
      <protection locked="0"/>
    </xf>
    <xf numFmtId="167" fontId="3" fillId="4" borderId="22" xfId="0" applyNumberFormat="1" applyFont="1" applyFill="1" applyBorder="1" applyAlignment="1" applyProtection="1">
      <alignment horizontal="right"/>
    </xf>
    <xf numFmtId="167" fontId="3" fillId="4" borderId="16" xfId="0" applyNumberFormat="1" applyFont="1" applyFill="1" applyBorder="1" applyAlignment="1" applyProtection="1">
      <alignment horizontal="right"/>
    </xf>
    <xf numFmtId="167" fontId="3" fillId="4" borderId="30" xfId="0" applyNumberFormat="1" applyFont="1" applyFill="1" applyBorder="1" applyAlignment="1" applyProtection="1">
      <alignment horizontal="right"/>
    </xf>
    <xf numFmtId="0" fontId="3" fillId="6" borderId="25" xfId="0" applyFont="1" applyFill="1" applyBorder="1" applyAlignment="1" applyProtection="1">
      <alignment horizontal="right" wrapText="1"/>
      <protection locked="0"/>
    </xf>
    <xf numFmtId="0" fontId="3" fillId="6" borderId="4" xfId="0" applyFont="1" applyFill="1" applyBorder="1" applyAlignment="1" applyProtection="1">
      <alignment horizontal="right" wrapText="1"/>
      <protection locked="0"/>
    </xf>
    <xf numFmtId="167" fontId="3" fillId="4" borderId="12" xfId="0" applyNumberFormat="1" applyFont="1" applyFill="1" applyBorder="1" applyAlignment="1" applyProtection="1">
      <alignment horizontal="right"/>
    </xf>
    <xf numFmtId="167" fontId="3" fillId="4" borderId="4" xfId="0" applyNumberFormat="1" applyFont="1" applyFill="1" applyBorder="1" applyAlignment="1" applyProtection="1">
      <alignment horizontal="right"/>
    </xf>
    <xf numFmtId="0" fontId="46" fillId="0" borderId="1" xfId="0" applyFont="1" applyFill="1" applyBorder="1" applyAlignment="1" applyProtection="1">
      <alignment horizontal="right" vertical="center"/>
    </xf>
    <xf numFmtId="167" fontId="46" fillId="0" borderId="1" xfId="0" applyNumberFormat="1" applyFont="1" applyFill="1" applyBorder="1" applyAlignment="1" applyProtection="1">
      <alignment horizontal="right" vertical="center"/>
    </xf>
    <xf numFmtId="167" fontId="3" fillId="4" borderId="14" xfId="0" applyNumberFormat="1" applyFont="1" applyFill="1" applyBorder="1" applyAlignment="1" applyProtection="1">
      <alignment horizontal="right"/>
    </xf>
    <xf numFmtId="167" fontId="3" fillId="6" borderId="26" xfId="0" applyNumberFormat="1" applyFont="1" applyFill="1" applyBorder="1" applyAlignment="1" applyProtection="1">
      <alignment horizontal="right"/>
      <protection locked="0"/>
    </xf>
    <xf numFmtId="167" fontId="3" fillId="6" borderId="17" xfId="0" applyNumberFormat="1" applyFont="1" applyFill="1" applyBorder="1" applyAlignment="1" applyProtection="1">
      <alignment horizontal="right"/>
      <protection locked="0"/>
    </xf>
    <xf numFmtId="165" fontId="3" fillId="0" borderId="7" xfId="0" applyNumberFormat="1" applyFont="1" applyFill="1" applyBorder="1" applyAlignment="1" applyProtection="1">
      <alignment horizontal="right"/>
    </xf>
    <xf numFmtId="167" fontId="3" fillId="6" borderId="16" xfId="0" applyNumberFormat="1" applyFont="1" applyFill="1" applyBorder="1" applyAlignment="1" applyProtection="1">
      <alignment horizontal="right"/>
      <protection locked="0"/>
    </xf>
    <xf numFmtId="167" fontId="3" fillId="6" borderId="27" xfId="0" applyNumberFormat="1" applyFont="1" applyFill="1" applyBorder="1" applyAlignment="1" applyProtection="1">
      <alignment horizontal="right"/>
      <protection locked="0"/>
    </xf>
    <xf numFmtId="167" fontId="3" fillId="4" borderId="18" xfId="0" applyNumberFormat="1" applyFont="1" applyFill="1" applyBorder="1" applyAlignment="1" applyProtection="1">
      <alignment horizontal="right"/>
    </xf>
    <xf numFmtId="167" fontId="3" fillId="6" borderId="19" xfId="0" applyNumberFormat="1" applyFont="1" applyFill="1" applyBorder="1" applyAlignment="1" applyProtection="1">
      <alignment horizontal="right"/>
      <protection locked="0"/>
    </xf>
    <xf numFmtId="167" fontId="3" fillId="6" borderId="10" xfId="0" applyNumberFormat="1" applyFont="1" applyFill="1" applyBorder="1" applyAlignment="1" applyProtection="1">
      <alignment horizontal="right"/>
      <protection locked="0"/>
    </xf>
    <xf numFmtId="167" fontId="52" fillId="5" borderId="1" xfId="0" applyNumberFormat="1" applyFont="1" applyFill="1" applyBorder="1" applyAlignment="1" applyProtection="1">
      <alignment horizontal="right"/>
    </xf>
    <xf numFmtId="3" fontId="3" fillId="0" borderId="14" xfId="0" applyNumberFormat="1" applyFont="1" applyFill="1" applyBorder="1" applyAlignment="1" applyProtection="1">
      <alignment horizontal="right" vertical="center" wrapText="1"/>
    </xf>
    <xf numFmtId="167" fontId="3" fillId="0" borderId="16" xfId="0" applyNumberFormat="1" applyFont="1" applyFill="1" applyBorder="1" applyAlignment="1" applyProtection="1">
      <alignment horizontal="right" vertical="center"/>
    </xf>
    <xf numFmtId="3" fontId="3" fillId="6" borderId="16" xfId="0" applyNumberFormat="1" applyFont="1" applyFill="1" applyBorder="1" applyAlignment="1" applyProtection="1">
      <alignment horizontal="right" vertical="center"/>
      <protection locked="0"/>
    </xf>
    <xf numFmtId="10" fontId="3" fillId="6" borderId="16" xfId="0" applyNumberFormat="1" applyFont="1" applyFill="1" applyBorder="1" applyAlignment="1" applyProtection="1">
      <alignment horizontal="right" vertical="center"/>
      <protection locked="0"/>
    </xf>
    <xf numFmtId="3" fontId="3" fillId="0" borderId="4" xfId="0" applyNumberFormat="1" applyFont="1" applyFill="1" applyBorder="1" applyAlignment="1" applyProtection="1">
      <alignment horizontal="right" vertical="center"/>
    </xf>
    <xf numFmtId="3" fontId="3" fillId="0" borderId="14" xfId="0" applyNumberFormat="1" applyFont="1" applyFill="1" applyBorder="1" applyAlignment="1" applyProtection="1">
      <alignment horizontal="right" vertical="center"/>
    </xf>
    <xf numFmtId="167" fontId="5" fillId="4" borderId="26" xfId="0" applyNumberFormat="1" applyFont="1" applyFill="1" applyBorder="1" applyAlignment="1" applyProtection="1">
      <alignment horizontal="right" vertical="center"/>
    </xf>
    <xf numFmtId="167" fontId="3" fillId="4" borderId="25" xfId="0" applyNumberFormat="1" applyFont="1" applyFill="1" applyBorder="1" applyAlignment="1" applyProtection="1">
      <alignment horizontal="right" vertical="center"/>
    </xf>
    <xf numFmtId="167" fontId="3" fillId="4" borderId="26" xfId="0" applyNumberFormat="1" applyFont="1" applyFill="1" applyBorder="1" applyAlignment="1" applyProtection="1">
      <alignment horizontal="right" vertical="center"/>
    </xf>
    <xf numFmtId="167" fontId="3" fillId="4" borderId="27" xfId="0" applyNumberFormat="1" applyFont="1" applyFill="1" applyBorder="1" applyAlignment="1" applyProtection="1">
      <alignment horizontal="right" vertical="center"/>
    </xf>
    <xf numFmtId="167" fontId="3" fillId="4" borderId="17" xfId="0" applyNumberFormat="1" applyFont="1" applyFill="1" applyBorder="1" applyAlignment="1" applyProtection="1">
      <alignment horizontal="right" vertical="center"/>
    </xf>
    <xf numFmtId="4" fontId="3" fillId="0" borderId="25" xfId="0" applyNumberFormat="1" applyFont="1" applyFill="1" applyBorder="1" applyAlignment="1" applyProtection="1">
      <alignment horizontal="right" vertical="center"/>
    </xf>
    <xf numFmtId="0" fontId="3" fillId="0" borderId="26" xfId="0" applyFont="1" applyBorder="1" applyAlignment="1" applyProtection="1">
      <alignment horizontal="right"/>
    </xf>
    <xf numFmtId="167" fontId="3" fillId="4" borderId="22" xfId="0" applyNumberFormat="1" applyFont="1" applyFill="1" applyBorder="1" applyAlignment="1" applyProtection="1">
      <alignment horizontal="right" vertical="center"/>
    </xf>
    <xf numFmtId="167" fontId="3" fillId="4" borderId="12" xfId="0" applyNumberFormat="1" applyFont="1" applyFill="1" applyBorder="1" applyAlignment="1" applyProtection="1">
      <alignment horizontal="right" vertical="center"/>
    </xf>
    <xf numFmtId="167" fontId="3" fillId="4" borderId="4" xfId="0" applyNumberFormat="1" applyFont="1" applyFill="1" applyBorder="1" applyAlignment="1" applyProtection="1">
      <alignment horizontal="right" vertical="center"/>
    </xf>
    <xf numFmtId="167" fontId="46" fillId="0" borderId="12" xfId="0" applyNumberFormat="1" applyFont="1" applyFill="1" applyBorder="1" applyAlignment="1" applyProtection="1">
      <alignment horizontal="right" vertical="center"/>
    </xf>
    <xf numFmtId="167" fontId="46" fillId="0" borderId="4" xfId="0" applyNumberFormat="1" applyFont="1" applyFill="1" applyBorder="1" applyAlignment="1" applyProtection="1">
      <alignment horizontal="right" vertical="center"/>
    </xf>
    <xf numFmtId="167" fontId="46" fillId="0" borderId="4" xfId="0" applyNumberFormat="1" applyFont="1" applyFill="1" applyBorder="1" applyAlignment="1" applyProtection="1">
      <alignment horizontal="right"/>
    </xf>
    <xf numFmtId="167" fontId="3" fillId="0" borderId="1" xfId="0" applyNumberFormat="1" applyFont="1" applyFill="1" applyBorder="1" applyAlignment="1" applyProtection="1">
      <alignment horizontal="right"/>
    </xf>
    <xf numFmtId="167" fontId="3" fillId="6" borderId="14" xfId="0" applyNumberFormat="1" applyFont="1" applyFill="1" applyBorder="1" applyAlignment="1" applyProtection="1">
      <alignment horizontal="right"/>
      <protection locked="0"/>
    </xf>
    <xf numFmtId="167" fontId="3" fillId="6" borderId="15" xfId="0" applyNumberFormat="1" applyFont="1" applyFill="1" applyBorder="1" applyAlignment="1" applyProtection="1">
      <alignment horizontal="right"/>
      <protection locked="0"/>
    </xf>
    <xf numFmtId="167" fontId="3" fillId="6" borderId="22" xfId="0" applyNumberFormat="1" applyFont="1" applyFill="1" applyBorder="1" applyAlignment="1" applyProtection="1">
      <alignment horizontal="right"/>
      <protection locked="0"/>
    </xf>
    <xf numFmtId="167" fontId="52" fillId="5" borderId="38" xfId="0" applyNumberFormat="1" applyFont="1" applyFill="1" applyBorder="1" applyAlignment="1" applyProtection="1">
      <alignment horizontal="right"/>
    </xf>
    <xf numFmtId="165" fontId="3" fillId="6" borderId="14" xfId="0" applyNumberFormat="1" applyFont="1" applyFill="1" applyBorder="1" applyAlignment="1" applyProtection="1">
      <alignment horizontal="right"/>
      <protection locked="0"/>
    </xf>
    <xf numFmtId="10" fontId="3" fillId="4" borderId="14" xfId="0" applyNumberFormat="1" applyFont="1" applyFill="1" applyBorder="1" applyAlignment="1" applyProtection="1">
      <alignment horizontal="right"/>
    </xf>
    <xf numFmtId="10" fontId="3" fillId="6" borderId="14" xfId="0" applyNumberFormat="1" applyFont="1" applyFill="1" applyBorder="1" applyAlignment="1" applyProtection="1">
      <alignment horizontal="right"/>
      <protection locked="0"/>
    </xf>
    <xf numFmtId="165" fontId="3" fillId="6" borderId="16" xfId="0" applyNumberFormat="1" applyFont="1" applyFill="1" applyBorder="1" applyAlignment="1" applyProtection="1">
      <alignment horizontal="right"/>
      <protection locked="0"/>
    </xf>
    <xf numFmtId="10" fontId="3" fillId="4" borderId="16" xfId="0" applyNumberFormat="1" applyFont="1" applyFill="1" applyBorder="1" applyAlignment="1" applyProtection="1">
      <alignment horizontal="right"/>
    </xf>
    <xf numFmtId="10" fontId="3" fillId="6" borderId="16" xfId="0" applyNumberFormat="1" applyFont="1" applyFill="1" applyBorder="1" applyAlignment="1" applyProtection="1">
      <alignment horizontal="right"/>
      <protection locked="0"/>
    </xf>
    <xf numFmtId="165" fontId="3" fillId="6" borderId="17" xfId="0" applyNumberFormat="1" applyFont="1" applyFill="1" applyBorder="1" applyAlignment="1" applyProtection="1">
      <alignment horizontal="right"/>
      <protection locked="0"/>
    </xf>
    <xf numFmtId="10" fontId="3" fillId="4" borderId="17" xfId="0" applyNumberFormat="1" applyFont="1" applyFill="1" applyBorder="1" applyAlignment="1" applyProtection="1">
      <alignment horizontal="right"/>
    </xf>
    <xf numFmtId="10" fontId="3" fillId="6" borderId="27" xfId="0" applyNumberFormat="1" applyFont="1" applyFill="1" applyBorder="1" applyAlignment="1" applyProtection="1">
      <alignment horizontal="right"/>
      <protection locked="0"/>
    </xf>
    <xf numFmtId="9" fontId="3" fillId="6" borderId="27" xfId="0" applyNumberFormat="1" applyFont="1" applyFill="1" applyBorder="1" applyAlignment="1" applyProtection="1">
      <alignment horizontal="right"/>
      <protection locked="0"/>
    </xf>
    <xf numFmtId="10" fontId="19" fillId="4" borderId="13" xfId="0" applyNumberFormat="1" applyFont="1" applyFill="1" applyBorder="1" applyAlignment="1" applyProtection="1">
      <alignment horizontal="right" vertical="center"/>
    </xf>
    <xf numFmtId="10" fontId="52" fillId="5" borderId="13" xfId="0" applyNumberFormat="1" applyFont="1" applyFill="1" applyBorder="1" applyAlignment="1" applyProtection="1">
      <alignment horizontal="right" vertical="center"/>
    </xf>
    <xf numFmtId="167" fontId="41" fillId="0" borderId="1" xfId="0" applyNumberFormat="1" applyFont="1" applyFill="1" applyBorder="1" applyAlignment="1" applyProtection="1">
      <alignment horizontal="right"/>
    </xf>
    <xf numFmtId="168" fontId="3" fillId="6" borderId="15" xfId="0" applyNumberFormat="1" applyFont="1" applyFill="1" applyBorder="1" applyAlignment="1" applyProtection="1">
      <alignment horizontal="right" vertical="center" wrapText="1"/>
      <protection locked="0"/>
    </xf>
    <xf numFmtId="168" fontId="3" fillId="6" borderId="22" xfId="0" applyNumberFormat="1" applyFont="1" applyFill="1" applyBorder="1" applyAlignment="1" applyProtection="1">
      <alignment horizontal="right" vertical="center" wrapText="1"/>
      <protection locked="0"/>
    </xf>
    <xf numFmtId="168" fontId="3" fillId="6" borderId="12" xfId="0" applyNumberFormat="1" applyFont="1" applyFill="1" applyBorder="1" applyAlignment="1" applyProtection="1">
      <alignment horizontal="right" vertical="center" wrapText="1"/>
      <protection locked="0"/>
    </xf>
    <xf numFmtId="167" fontId="41" fillId="0" borderId="14" xfId="0" applyNumberFormat="1" applyFont="1" applyFill="1" applyBorder="1" applyAlignment="1" applyProtection="1">
      <alignment horizontal="right" vertical="center"/>
    </xf>
    <xf numFmtId="167" fontId="41" fillId="0" borderId="16" xfId="0" applyNumberFormat="1" applyFont="1" applyFill="1" applyBorder="1" applyAlignment="1" applyProtection="1">
      <alignment horizontal="right" vertical="center"/>
    </xf>
    <xf numFmtId="167" fontId="41" fillId="0" borderId="17" xfId="0" applyNumberFormat="1" applyFont="1" applyFill="1" applyBorder="1" applyAlignment="1" applyProtection="1">
      <alignment horizontal="right" vertical="center"/>
    </xf>
    <xf numFmtId="167" fontId="46" fillId="4" borderId="1" xfId="0" applyNumberFormat="1" applyFont="1" applyFill="1" applyBorder="1" applyAlignment="1" applyProtection="1">
      <alignment horizontal="right" vertical="center"/>
    </xf>
    <xf numFmtId="167" fontId="3" fillId="6" borderId="14" xfId="0" applyNumberFormat="1" applyFont="1" applyFill="1" applyBorder="1" applyAlignment="1" applyProtection="1">
      <alignment horizontal="right" vertical="center" wrapText="1"/>
      <protection locked="0"/>
    </xf>
    <xf numFmtId="167" fontId="3" fillId="6" borderId="17" xfId="0" applyNumberFormat="1" applyFont="1" applyFill="1" applyBorder="1" applyAlignment="1" applyProtection="1">
      <alignment horizontal="right" vertical="center" wrapText="1"/>
      <protection locked="0"/>
    </xf>
    <xf numFmtId="167" fontId="0" fillId="6" borderId="14" xfId="0" applyNumberFormat="1" applyFill="1" applyBorder="1" applyAlignment="1" applyProtection="1">
      <alignment horizontal="right" vertical="center"/>
      <protection locked="0"/>
    </xf>
    <xf numFmtId="167" fontId="0" fillId="6" borderId="16" xfId="0" applyNumberFormat="1" applyFill="1" applyBorder="1" applyAlignment="1" applyProtection="1">
      <alignment horizontal="right" vertical="center"/>
      <protection locked="0"/>
    </xf>
    <xf numFmtId="167" fontId="0" fillId="6" borderId="47" xfId="0" applyNumberFormat="1" applyFill="1" applyBorder="1" applyAlignment="1" applyProtection="1">
      <alignment horizontal="right" vertical="center"/>
      <protection locked="0"/>
    </xf>
    <xf numFmtId="167" fontId="0" fillId="6" borderId="17" xfId="0" applyNumberFormat="1" applyFill="1" applyBorder="1" applyAlignment="1" applyProtection="1">
      <alignment horizontal="right" vertical="center"/>
      <protection locked="0"/>
    </xf>
    <xf numFmtId="0" fontId="0" fillId="0" borderId="0" xfId="0" applyAlignment="1" applyProtection="1">
      <alignment horizontal="right" vertical="center"/>
    </xf>
    <xf numFmtId="0" fontId="0" fillId="0" borderId="0" xfId="0" applyAlignment="1" applyProtection="1">
      <alignment horizontal="right"/>
    </xf>
    <xf numFmtId="167" fontId="1" fillId="6" borderId="14" xfId="0" applyNumberFormat="1" applyFont="1" applyFill="1" applyBorder="1" applyAlignment="1" applyProtection="1">
      <alignment horizontal="right" vertical="center"/>
      <protection locked="0"/>
    </xf>
    <xf numFmtId="0" fontId="1" fillId="0" borderId="0" xfId="0" applyFont="1" applyFill="1" applyBorder="1" applyAlignment="1" applyProtection="1">
      <alignment horizontal="left" wrapText="1"/>
    </xf>
    <xf numFmtId="0" fontId="1" fillId="0" borderId="0" xfId="0" applyFont="1" applyFill="1" applyBorder="1" applyAlignment="1" applyProtection="1">
      <alignment horizontal="left"/>
    </xf>
    <xf numFmtId="0" fontId="11" fillId="6" borderId="0" xfId="4" applyFont="1" applyFill="1" applyBorder="1" applyAlignment="1" applyProtection="1">
      <alignment horizontal="left" vertical="top" wrapText="1"/>
      <protection locked="0"/>
    </xf>
    <xf numFmtId="4" fontId="1" fillId="0" borderId="0" xfId="0" applyNumberFormat="1" applyFont="1" applyFill="1" applyBorder="1" applyAlignment="1" applyProtection="1">
      <alignment vertical="top"/>
    </xf>
    <xf numFmtId="3" fontId="1" fillId="0" borderId="0" xfId="0" applyNumberFormat="1" applyFont="1" applyFill="1" applyBorder="1" applyAlignment="1" applyProtection="1">
      <alignment vertical="top"/>
    </xf>
    <xf numFmtId="167" fontId="1" fillId="0" borderId="1" xfId="0" applyNumberFormat="1" applyFont="1" applyFill="1" applyBorder="1" applyAlignment="1" applyProtection="1">
      <alignment horizontal="right"/>
    </xf>
    <xf numFmtId="167" fontId="1" fillId="0" borderId="21" xfId="0" applyNumberFormat="1" applyFont="1" applyFill="1" applyBorder="1" applyAlignment="1" applyProtection="1">
      <alignment horizontal="right"/>
    </xf>
    <xf numFmtId="167" fontId="1" fillId="0" borderId="2" xfId="0" applyNumberFormat="1" applyFont="1" applyFill="1" applyBorder="1" applyAlignment="1" applyProtection="1">
      <alignment horizontal="right"/>
    </xf>
    <xf numFmtId="0" fontId="58" fillId="0" borderId="3" xfId="2" applyFont="1" applyBorder="1" applyAlignment="1" applyProtection="1">
      <alignment vertical="center" wrapText="1"/>
    </xf>
    <xf numFmtId="165" fontId="1" fillId="3" borderId="13" xfId="3" applyNumberFormat="1" applyFont="1" applyFill="1" applyBorder="1" applyAlignment="1" applyProtection="1">
      <alignment horizontal="right"/>
    </xf>
    <xf numFmtId="165" fontId="1" fillId="3" borderId="22" xfId="3" applyNumberFormat="1" applyFont="1" applyFill="1" applyBorder="1" applyAlignment="1" applyProtection="1">
      <alignment horizontal="right"/>
    </xf>
    <xf numFmtId="167" fontId="52" fillId="5" borderId="12" xfId="0" applyNumberFormat="1" applyFont="1" applyFill="1" applyBorder="1" applyAlignment="1" applyProtection="1">
      <alignment horizontal="right"/>
    </xf>
    <xf numFmtId="169" fontId="0" fillId="0" borderId="28" xfId="0" applyNumberFormat="1" applyBorder="1" applyProtection="1"/>
    <xf numFmtId="169" fontId="0" fillId="0" borderId="16" xfId="0" applyNumberFormat="1" applyBorder="1" applyProtection="1"/>
    <xf numFmtId="169" fontId="0" fillId="0" borderId="22" xfId="0" applyNumberFormat="1" applyBorder="1" applyProtection="1"/>
    <xf numFmtId="169" fontId="0" fillId="0" borderId="17" xfId="0" applyNumberFormat="1" applyBorder="1" applyProtection="1"/>
    <xf numFmtId="9" fontId="0" fillId="6" borderId="14" xfId="0" applyNumberFormat="1" applyFill="1" applyBorder="1" applyAlignment="1" applyProtection="1">
      <alignment horizontal="center" vertical="center"/>
      <protection locked="0"/>
    </xf>
    <xf numFmtId="9" fontId="0" fillId="6" borderId="16" xfId="0" applyNumberFormat="1" applyFill="1" applyBorder="1" applyAlignment="1" applyProtection="1">
      <alignment horizontal="center" vertical="center"/>
      <protection locked="0"/>
    </xf>
    <xf numFmtId="9" fontId="0" fillId="6" borderId="17" xfId="0" applyNumberFormat="1" applyFill="1" applyBorder="1" applyAlignment="1" applyProtection="1">
      <alignment horizontal="center" vertical="center"/>
      <protection locked="0"/>
    </xf>
    <xf numFmtId="167" fontId="0" fillId="0" borderId="14" xfId="0" applyNumberFormat="1" applyFill="1" applyBorder="1" applyAlignment="1" applyProtection="1">
      <alignment horizontal="right" vertical="center"/>
    </xf>
    <xf numFmtId="167" fontId="0" fillId="0" borderId="16" xfId="0" applyNumberFormat="1" applyFill="1" applyBorder="1" applyAlignment="1" applyProtection="1">
      <alignment horizontal="right" vertical="center"/>
    </xf>
    <xf numFmtId="167" fontId="0" fillId="0" borderId="17" xfId="0" applyNumberFormat="1" applyFill="1" applyBorder="1" applyAlignment="1" applyProtection="1">
      <alignment horizontal="right" vertical="center"/>
    </xf>
    <xf numFmtId="165" fontId="46" fillId="0" borderId="5" xfId="0" applyNumberFormat="1" applyFont="1" applyFill="1" applyBorder="1" applyAlignment="1" applyProtection="1">
      <alignment vertical="top"/>
    </xf>
    <xf numFmtId="0" fontId="16" fillId="0" borderId="0" xfId="0" applyFont="1" applyFill="1" applyBorder="1" applyAlignment="1" applyProtection="1">
      <alignment horizontal="left"/>
    </xf>
    <xf numFmtId="0" fontId="3" fillId="0" borderId="0" xfId="0" applyFont="1" applyFill="1" applyBorder="1" applyAlignment="1" applyProtection="1">
      <alignment horizontal="left"/>
    </xf>
    <xf numFmtId="0" fontId="41" fillId="0" borderId="0" xfId="0" applyFont="1" applyFill="1" applyBorder="1" applyAlignment="1" applyProtection="1">
      <alignment horizontal="left"/>
    </xf>
    <xf numFmtId="0" fontId="41" fillId="0" borderId="0" xfId="0" applyFont="1" applyFill="1" applyBorder="1" applyAlignment="1" applyProtection="1">
      <alignment horizontal="left" wrapText="1"/>
    </xf>
    <xf numFmtId="0" fontId="1" fillId="0" borderId="0" xfId="0" applyFont="1" applyFill="1" applyBorder="1" applyAlignment="1" applyProtection="1">
      <alignment horizontal="left" wrapText="1"/>
    </xf>
    <xf numFmtId="0" fontId="3" fillId="0" borderId="0" xfId="0" applyFont="1" applyFill="1" applyBorder="1" applyAlignment="1" applyProtection="1">
      <alignment horizontal="left" vertical="top"/>
    </xf>
    <xf numFmtId="0" fontId="1" fillId="0" borderId="0" xfId="0" applyFont="1" applyBorder="1" applyProtection="1"/>
    <xf numFmtId="0" fontId="3" fillId="0" borderId="0" xfId="0" applyFont="1" applyBorder="1" applyAlignment="1" applyProtection="1">
      <alignment horizontal="left" indent="1"/>
    </xf>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xf>
    <xf numFmtId="0" fontId="4" fillId="0" borderId="0" xfId="2" applyBorder="1" applyAlignment="1" applyProtection="1">
      <alignment horizontal="left" indent="1"/>
      <protection locked="0"/>
    </xf>
    <xf numFmtId="0" fontId="47" fillId="0" borderId="1" xfId="0" applyFont="1" applyFill="1" applyBorder="1" applyAlignment="1" applyProtection="1">
      <alignment horizontal="center" vertical="center" wrapText="1"/>
    </xf>
    <xf numFmtId="0" fontId="3" fillId="0" borderId="0" xfId="0" applyFont="1" applyFill="1" applyBorder="1" applyAlignment="1" applyProtection="1">
      <alignment horizontal="left" wrapText="1"/>
    </xf>
    <xf numFmtId="0" fontId="1" fillId="6" borderId="14" xfId="0" applyFont="1" applyFill="1" applyBorder="1" applyAlignment="1" applyProtection="1">
      <alignment horizontal="left" vertical="center"/>
      <protection locked="0"/>
    </xf>
    <xf numFmtId="0" fontId="1" fillId="6" borderId="16" xfId="0" applyFont="1" applyFill="1" applyBorder="1" applyAlignment="1" applyProtection="1">
      <alignment horizontal="left" vertical="center"/>
      <protection locked="0"/>
    </xf>
    <xf numFmtId="0" fontId="1" fillId="6" borderId="47" xfId="0" applyFont="1" applyFill="1" applyBorder="1" applyAlignment="1" applyProtection="1">
      <alignment horizontal="left" vertical="center"/>
      <protection locked="0"/>
    </xf>
    <xf numFmtId="0" fontId="1" fillId="6" borderId="17" xfId="0" applyFont="1" applyFill="1" applyBorder="1" applyAlignment="1" applyProtection="1">
      <alignment horizontal="left" vertical="center"/>
      <protection locked="0"/>
    </xf>
    <xf numFmtId="0" fontId="1" fillId="6" borderId="8" xfId="0" applyFont="1" applyFill="1" applyBorder="1" applyAlignment="1" applyProtection="1">
      <alignment vertical="top"/>
      <protection locked="0"/>
    </xf>
    <xf numFmtId="0" fontId="1" fillId="6" borderId="9" xfId="0" applyFont="1" applyFill="1" applyBorder="1" applyAlignment="1" applyProtection="1">
      <alignment vertical="top"/>
      <protection locked="0"/>
    </xf>
    <xf numFmtId="0" fontId="1" fillId="6" borderId="10" xfId="0" applyFont="1" applyFill="1" applyBorder="1" applyAlignment="1" applyProtection="1">
      <alignment vertical="top"/>
      <protection locked="0"/>
    </xf>
    <xf numFmtId="0" fontId="47"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wrapText="1"/>
    </xf>
    <xf numFmtId="167" fontId="46" fillId="0" borderId="0" xfId="0" applyNumberFormat="1" applyFont="1" applyFill="1" applyBorder="1" applyAlignment="1" applyProtection="1">
      <alignment horizontal="right" vertical="center"/>
    </xf>
    <xf numFmtId="165" fontId="3" fillId="0" borderId="0" xfId="0" applyNumberFormat="1" applyFont="1" applyFill="1" applyBorder="1" applyAlignment="1" applyProtection="1">
      <alignment horizontal="right"/>
    </xf>
    <xf numFmtId="4" fontId="3" fillId="0" borderId="0" xfId="0" applyNumberFormat="1" applyFont="1" applyFill="1" applyBorder="1" applyAlignment="1" applyProtection="1">
      <alignment horizontal="center" vertical="center"/>
    </xf>
    <xf numFmtId="167" fontId="46" fillId="0" borderId="0" xfId="0" applyNumberFormat="1" applyFont="1" applyFill="1" applyBorder="1" applyAlignment="1" applyProtection="1">
      <alignment horizontal="right"/>
    </xf>
    <xf numFmtId="167" fontId="3" fillId="0" borderId="0" xfId="0" applyNumberFormat="1" applyFont="1" applyFill="1" applyBorder="1" applyAlignment="1" applyProtection="1">
      <alignment horizontal="right"/>
    </xf>
    <xf numFmtId="167" fontId="3" fillId="0" borderId="46" xfId="0" applyNumberFormat="1" applyFont="1" applyFill="1" applyBorder="1" applyAlignment="1" applyProtection="1">
      <alignment horizontal="right"/>
    </xf>
    <xf numFmtId="167" fontId="1" fillId="0" borderId="0" xfId="0" applyNumberFormat="1" applyFont="1" applyFill="1" applyBorder="1" applyAlignment="1" applyProtection="1">
      <alignment horizontal="right"/>
    </xf>
    <xf numFmtId="0" fontId="47" fillId="0" borderId="0" xfId="0" applyFont="1" applyFill="1" applyBorder="1" applyAlignment="1" applyProtection="1">
      <alignment horizontal="center" vertical="center" wrapText="1"/>
    </xf>
    <xf numFmtId="0" fontId="43" fillId="0" borderId="0" xfId="0" applyFont="1" applyFill="1" applyBorder="1" applyAlignment="1" applyProtection="1">
      <alignment horizontal="center"/>
    </xf>
    <xf numFmtId="167" fontId="41" fillId="0" borderId="0" xfId="0" applyNumberFormat="1" applyFont="1" applyFill="1" applyBorder="1" applyAlignment="1" applyProtection="1">
      <alignment horizontal="right" vertical="center"/>
    </xf>
    <xf numFmtId="0" fontId="41" fillId="0" borderId="0" xfId="0" applyFont="1" applyFill="1" applyBorder="1" applyAlignment="1" applyProtection="1">
      <alignment horizontal="center"/>
    </xf>
    <xf numFmtId="0" fontId="4" fillId="0" borderId="0" xfId="2" applyFill="1" applyBorder="1" applyAlignment="1" applyProtection="1">
      <alignment horizontal="left"/>
      <protection locked="0"/>
    </xf>
    <xf numFmtId="0" fontId="31" fillId="0" borderId="0" xfId="0" applyFont="1" applyFill="1" applyBorder="1" applyAlignment="1" applyProtection="1">
      <alignment horizontal="left"/>
    </xf>
    <xf numFmtId="0" fontId="4" fillId="0" borderId="0" xfId="2" applyFill="1" applyBorder="1" applyAlignment="1" applyProtection="1">
      <alignment horizontal="left"/>
    </xf>
    <xf numFmtId="0" fontId="0" fillId="0" borderId="0" xfId="0" applyFill="1" applyBorder="1" applyAlignment="1" applyProtection="1">
      <alignment horizontal="left"/>
    </xf>
    <xf numFmtId="167" fontId="4" fillId="0" borderId="0" xfId="2" applyNumberFormat="1" applyFill="1" applyBorder="1" applyAlignment="1" applyProtection="1">
      <alignment horizontal="left"/>
    </xf>
    <xf numFmtId="0" fontId="0" fillId="0" borderId="0" xfId="0" applyBorder="1" applyAlignment="1" applyProtection="1">
      <alignment horizontal="left" indent="1"/>
    </xf>
    <xf numFmtId="9" fontId="1" fillId="6" borderId="15" xfId="0" applyNumberFormat="1" applyFont="1" applyFill="1" applyBorder="1" applyAlignment="1" applyProtection="1">
      <alignment horizontal="right"/>
      <protection locked="0"/>
    </xf>
    <xf numFmtId="9" fontId="3" fillId="6" borderId="22" xfId="0" applyNumberFormat="1" applyFont="1" applyFill="1" applyBorder="1" applyAlignment="1" applyProtection="1">
      <alignment horizontal="right"/>
      <protection locked="0"/>
    </xf>
    <xf numFmtId="0" fontId="3" fillId="0" borderId="0" xfId="0" applyFont="1" applyFill="1" applyBorder="1" applyAlignment="1" applyProtection="1">
      <alignment horizontal="left" vertical="top" wrapText="1"/>
    </xf>
    <xf numFmtId="0" fontId="9" fillId="0" borderId="0" xfId="0" applyFont="1" applyFill="1" applyBorder="1" applyAlignment="1" applyProtection="1">
      <alignment horizontal="left" indent="1"/>
    </xf>
    <xf numFmtId="0" fontId="48" fillId="0" borderId="0" xfId="2" applyFont="1" applyFill="1" applyBorder="1" applyAlignment="1" applyProtection="1">
      <alignment horizontal="left" wrapText="1"/>
    </xf>
    <xf numFmtId="0" fontId="5" fillId="0" borderId="0"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50" fillId="0" borderId="0" xfId="0" applyFont="1" applyFill="1" applyBorder="1" applyProtection="1"/>
    <xf numFmtId="0" fontId="0" fillId="0" borderId="0" xfId="0" applyFill="1" applyBorder="1" applyAlignment="1" applyProtection="1">
      <alignment horizontal="left" wrapText="1"/>
    </xf>
    <xf numFmtId="0" fontId="4" fillId="0" borderId="0" xfId="2" applyFill="1" applyBorder="1" applyAlignment="1" applyProtection="1">
      <alignment horizontal="left" vertical="center" wrapText="1"/>
    </xf>
    <xf numFmtId="167" fontId="52" fillId="0" borderId="0" xfId="0" applyNumberFormat="1" applyFont="1" applyFill="1" applyBorder="1" applyAlignment="1" applyProtection="1">
      <alignment horizontal="right"/>
    </xf>
    <xf numFmtId="0" fontId="47" fillId="0" borderId="0" xfId="0" applyFont="1" applyFill="1" applyBorder="1" applyAlignment="1" applyProtection="1">
      <alignment horizontal="center"/>
    </xf>
    <xf numFmtId="165" fontId="3" fillId="0" borderId="0" xfId="3" applyNumberFormat="1" applyFont="1" applyFill="1" applyBorder="1" applyAlignment="1" applyProtection="1">
      <alignment horizontal="right"/>
    </xf>
    <xf numFmtId="167" fontId="3" fillId="0" borderId="0" xfId="0" applyNumberFormat="1" applyFont="1" applyFill="1" applyBorder="1" applyAlignment="1" applyProtection="1">
      <alignment horizontal="right" vertical="center"/>
    </xf>
    <xf numFmtId="0" fontId="4" fillId="0" borderId="0" xfId="2" applyFill="1" applyBorder="1" applyAlignment="1" applyProtection="1">
      <alignment horizontal="right"/>
    </xf>
    <xf numFmtId="0" fontId="3" fillId="0" borderId="0" xfId="0" applyFont="1" applyFill="1" applyBorder="1" applyAlignment="1" applyProtection="1">
      <alignment horizontal="left" vertical="center" wrapText="1"/>
    </xf>
    <xf numFmtId="167" fontId="5" fillId="0" borderId="0" xfId="0" applyNumberFormat="1" applyFont="1" applyFill="1" applyBorder="1" applyAlignment="1" applyProtection="1">
      <alignment horizontal="right" vertical="center"/>
    </xf>
    <xf numFmtId="0" fontId="3" fillId="0" borderId="0" xfId="0" applyFont="1" applyFill="1" applyBorder="1" applyAlignment="1" applyProtection="1">
      <alignment horizontal="right"/>
    </xf>
    <xf numFmtId="10" fontId="19" fillId="0" borderId="0" xfId="0" applyNumberFormat="1" applyFont="1" applyFill="1" applyBorder="1" applyAlignment="1" applyProtection="1">
      <alignment horizontal="right" vertical="center"/>
    </xf>
    <xf numFmtId="10" fontId="52" fillId="0" borderId="0" xfId="0" applyNumberFormat="1" applyFont="1" applyFill="1" applyBorder="1" applyAlignment="1" applyProtection="1">
      <alignment horizontal="right" vertical="center"/>
    </xf>
    <xf numFmtId="0" fontId="11" fillId="0" borderId="0" xfId="4" applyFont="1" applyFill="1" applyBorder="1" applyAlignment="1" applyProtection="1">
      <alignment horizontal="left" vertical="top" wrapText="1"/>
    </xf>
    <xf numFmtId="0" fontId="16" fillId="0" borderId="0" xfId="0" applyFont="1" applyFill="1" applyBorder="1" applyAlignment="1" applyProtection="1">
      <alignment wrapText="1"/>
    </xf>
    <xf numFmtId="0" fontId="4" fillId="0" borderId="0" xfId="2" applyFill="1" applyBorder="1" applyAlignment="1" applyProtection="1">
      <alignment wrapText="1"/>
    </xf>
    <xf numFmtId="0" fontId="1" fillId="0" borderId="0" xfId="4" applyFont="1" applyFill="1" applyBorder="1" applyAlignment="1" applyProtection="1">
      <alignment horizontal="left" vertical="top" wrapText="1"/>
    </xf>
    <xf numFmtId="0" fontId="53" fillId="0" borderId="0" xfId="0" applyFont="1" applyFill="1" applyBorder="1" applyProtection="1"/>
    <xf numFmtId="0" fontId="9" fillId="0" borderId="0" xfId="0" applyFont="1" applyBorder="1" applyAlignment="1" applyProtection="1">
      <alignment horizontal="left" indent="1"/>
    </xf>
    <xf numFmtId="0" fontId="16" fillId="0" borderId="0" xfId="0" applyFont="1" applyBorder="1" applyAlignment="1" applyProtection="1">
      <alignment horizontal="left" indent="1"/>
    </xf>
    <xf numFmtId="0" fontId="1" fillId="0" borderId="0" xfId="0" applyFont="1" applyBorder="1" applyAlignment="1" applyProtection="1">
      <alignment horizontal="left" indent="1"/>
    </xf>
    <xf numFmtId="164" fontId="3" fillId="0" borderId="0" xfId="0" applyNumberFormat="1" applyFont="1" applyBorder="1" applyAlignment="1" applyProtection="1">
      <alignment horizontal="left" indent="1"/>
    </xf>
    <xf numFmtId="0" fontId="41" fillId="0" borderId="0" xfId="0" applyFont="1" applyFill="1" applyBorder="1" applyAlignment="1" applyProtection="1">
      <alignment horizontal="left" indent="1"/>
    </xf>
    <xf numFmtId="0" fontId="35" fillId="0" borderId="0" xfId="0" applyFont="1" applyBorder="1" applyAlignment="1" applyProtection="1">
      <alignment horizontal="left" indent="1"/>
    </xf>
    <xf numFmtId="0" fontId="41" fillId="0" borderId="0" xfId="0" applyFont="1" applyFill="1" applyBorder="1" applyAlignment="1" applyProtection="1">
      <alignment wrapText="1"/>
    </xf>
    <xf numFmtId="0" fontId="4" fillId="0" borderId="0" xfId="2" applyBorder="1" applyAlignment="1" applyProtection="1">
      <alignment horizontal="left" indent="1"/>
    </xf>
    <xf numFmtId="0" fontId="54" fillId="0" borderId="0" xfId="0" applyFont="1" applyBorder="1" applyAlignment="1" applyProtection="1">
      <alignment horizontal="left" indent="1"/>
    </xf>
    <xf numFmtId="0" fontId="55" fillId="0" borderId="0" xfId="0" applyFont="1" applyBorder="1" applyAlignment="1" applyProtection="1">
      <alignment horizontal="left" indent="1"/>
    </xf>
    <xf numFmtId="0" fontId="8" fillId="0" borderId="0" xfId="0" applyFont="1" applyBorder="1" applyAlignment="1" applyProtection="1"/>
    <xf numFmtId="0" fontId="31" fillId="0" borderId="0" xfId="0" applyFont="1" applyBorder="1" applyAlignment="1" applyProtection="1">
      <alignment vertical="center"/>
    </xf>
    <xf numFmtId="0" fontId="0" fillId="0" borderId="0" xfId="0" applyBorder="1" applyAlignment="1" applyProtection="1">
      <alignment vertical="center"/>
    </xf>
    <xf numFmtId="165" fontId="31" fillId="0" borderId="0" xfId="0" applyNumberFormat="1" applyFont="1" applyBorder="1" applyProtection="1"/>
    <xf numFmtId="0" fontId="4" fillId="0" borderId="0" xfId="2" applyBorder="1" applyAlignment="1" applyProtection="1">
      <alignment horizontal="left"/>
      <protection locked="0"/>
    </xf>
    <xf numFmtId="0" fontId="1" fillId="0" borderId="0" xfId="0" applyFont="1" applyBorder="1" applyAlignment="1" applyProtection="1">
      <alignment horizontal="left"/>
    </xf>
    <xf numFmtId="0" fontId="40" fillId="0" borderId="0" xfId="2" applyFont="1" applyFill="1" applyBorder="1" applyAlignment="1" applyProtection="1">
      <alignment horizontal="left"/>
      <protection locked="0"/>
    </xf>
    <xf numFmtId="0" fontId="40" fillId="0" borderId="0" xfId="2" applyFont="1" applyBorder="1" applyAlignment="1" applyProtection="1">
      <alignment horizontal="left"/>
      <protection locked="0"/>
    </xf>
    <xf numFmtId="0" fontId="3" fillId="0" borderId="0" xfId="0" applyFont="1" applyBorder="1" applyAlignment="1" applyProtection="1">
      <alignment horizontal="left"/>
    </xf>
    <xf numFmtId="0" fontId="19" fillId="0" borderId="6" xfId="0" applyFont="1" applyFill="1" applyBorder="1" applyAlignment="1" applyProtection="1">
      <alignment horizontal="center" vertical="center" wrapText="1"/>
    </xf>
    <xf numFmtId="0" fontId="19" fillId="0" borderId="21" xfId="0" applyFont="1" applyFill="1" applyBorder="1" applyAlignment="1" applyProtection="1">
      <alignment horizontal="center" vertical="center" wrapText="1"/>
    </xf>
    <xf numFmtId="10" fontId="3" fillId="6" borderId="8" xfId="0" applyNumberFormat="1" applyFont="1" applyFill="1" applyBorder="1" applyAlignment="1" applyProtection="1">
      <alignment horizontal="right"/>
    </xf>
    <xf numFmtId="10" fontId="3" fillId="6" borderId="9" xfId="0" applyNumberFormat="1" applyFont="1" applyFill="1" applyBorder="1" applyAlignment="1" applyProtection="1">
      <alignment horizontal="right"/>
    </xf>
    <xf numFmtId="10" fontId="3" fillId="6" borderId="10" xfId="0" applyNumberFormat="1" applyFont="1" applyFill="1" applyBorder="1" applyAlignment="1" applyProtection="1">
      <alignment horizontal="right"/>
    </xf>
    <xf numFmtId="165" fontId="60" fillId="0" borderId="0" xfId="2" applyNumberFormat="1" applyFont="1" applyFill="1" applyBorder="1" applyAlignment="1" applyProtection="1">
      <alignment horizontal="right"/>
      <protection locked="0"/>
    </xf>
    <xf numFmtId="0" fontId="47" fillId="0" borderId="1" xfId="0" applyFont="1" applyFill="1" applyBorder="1" applyAlignment="1" applyProtection="1">
      <alignment horizontal="center" vertical="center"/>
    </xf>
    <xf numFmtId="0" fontId="19" fillId="0" borderId="8" xfId="0" applyFont="1" applyBorder="1" applyProtection="1"/>
    <xf numFmtId="165" fontId="19" fillId="4" borderId="23" xfId="0" applyNumberFormat="1" applyFont="1" applyFill="1" applyBorder="1" applyAlignment="1" applyProtection="1">
      <alignment horizontal="center"/>
    </xf>
    <xf numFmtId="0" fontId="19" fillId="0" borderId="15" xfId="0" applyFont="1" applyBorder="1" applyProtection="1"/>
    <xf numFmtId="0" fontId="19" fillId="0" borderId="46" xfId="0" applyFont="1" applyBorder="1" applyProtection="1"/>
    <xf numFmtId="165" fontId="19" fillId="4" borderId="0" xfId="0" applyNumberFormat="1" applyFont="1" applyFill="1" applyBorder="1" applyAlignment="1" applyProtection="1">
      <alignment horizontal="center"/>
    </xf>
    <xf numFmtId="0" fontId="19" fillId="0" borderId="28" xfId="0" applyFont="1" applyBorder="1" applyProtection="1"/>
    <xf numFmtId="0" fontId="19" fillId="0" borderId="5" xfId="0" applyFont="1" applyBorder="1" applyAlignment="1" applyProtection="1">
      <alignment horizontal="left"/>
    </xf>
    <xf numFmtId="0" fontId="19" fillId="0" borderId="8" xfId="0" applyFont="1" applyFill="1" applyBorder="1" applyAlignment="1" applyProtection="1"/>
    <xf numFmtId="0" fontId="19" fillId="0" borderId="6" xfId="0" applyFont="1" applyFill="1" applyBorder="1" applyAlignment="1" applyProtection="1"/>
    <xf numFmtId="0" fontId="43" fillId="0" borderId="1" xfId="0" applyFont="1" applyFill="1" applyBorder="1" applyAlignment="1" applyProtection="1">
      <alignment horizontal="left" vertical="center" wrapText="1"/>
    </xf>
    <xf numFmtId="0" fontId="62" fillId="0" borderId="3" xfId="2" applyFont="1" applyBorder="1" applyAlignment="1" applyProtection="1">
      <alignment vertical="center" wrapText="1"/>
      <protection locked="0"/>
    </xf>
    <xf numFmtId="169" fontId="19" fillId="0" borderId="1" xfId="0" applyNumberFormat="1" applyFont="1" applyBorder="1" applyProtection="1"/>
    <xf numFmtId="169" fontId="19" fillId="0" borderId="18" xfId="0" applyNumberFormat="1" applyFont="1" applyBorder="1" applyProtection="1"/>
    <xf numFmtId="169" fontId="19" fillId="0" borderId="28" xfId="0" applyNumberFormat="1" applyFont="1" applyBorder="1" applyProtection="1"/>
    <xf numFmtId="169" fontId="19" fillId="4" borderId="15" xfId="0" applyNumberFormat="1" applyFont="1" applyFill="1" applyBorder="1" applyAlignment="1" applyProtection="1">
      <alignment horizontal="right"/>
    </xf>
    <xf numFmtId="169" fontId="19" fillId="4" borderId="14" xfId="0" applyNumberFormat="1" applyFont="1" applyFill="1" applyBorder="1" applyAlignment="1" applyProtection="1">
      <alignment horizontal="right"/>
    </xf>
    <xf numFmtId="169" fontId="19" fillId="0" borderId="4" xfId="0" applyNumberFormat="1" applyFont="1" applyFill="1" applyBorder="1" applyAlignment="1" applyProtection="1">
      <alignment horizontal="right"/>
    </xf>
    <xf numFmtId="169" fontId="19" fillId="0" borderId="13" xfId="0" applyNumberFormat="1" applyFont="1" applyBorder="1" applyProtection="1"/>
    <xf numFmtId="0" fontId="63" fillId="0" borderId="0" xfId="2" applyFont="1" applyFill="1" applyAlignment="1" applyProtection="1">
      <protection locked="0"/>
    </xf>
    <xf numFmtId="0" fontId="63" fillId="0" borderId="0" xfId="2" applyFont="1" applyFill="1" applyAlignment="1" applyProtection="1">
      <alignment horizontal="left" wrapText="1"/>
      <protection locked="0"/>
    </xf>
    <xf numFmtId="0" fontId="13" fillId="2" borderId="5" xfId="4" applyFont="1" applyFill="1" applyBorder="1" applyAlignment="1" applyProtection="1">
      <alignment vertical="center"/>
    </xf>
    <xf numFmtId="0" fontId="13" fillId="2" borderId="56" xfId="4" applyFont="1" applyFill="1" applyBorder="1" applyAlignment="1" applyProtection="1">
      <alignment wrapText="1"/>
    </xf>
    <xf numFmtId="167" fontId="3" fillId="0" borderId="17" xfId="0" applyNumberFormat="1" applyFont="1" applyFill="1" applyBorder="1" applyAlignment="1" applyProtection="1">
      <alignment horizontal="right"/>
    </xf>
    <xf numFmtId="0" fontId="4" fillId="0" borderId="51" xfId="2" applyBorder="1" applyAlignment="1" applyProtection="1"/>
    <xf numFmtId="0" fontId="4" fillId="0" borderId="53" xfId="2" applyBorder="1" applyAlignment="1" applyProtection="1">
      <alignment vertical="top"/>
    </xf>
    <xf numFmtId="0" fontId="2" fillId="0" borderId="0" xfId="4" applyFont="1" applyAlignment="1" applyProtection="1">
      <alignment horizontal="left"/>
    </xf>
    <xf numFmtId="0" fontId="1" fillId="0" borderId="0" xfId="4" applyFont="1" applyAlignment="1" applyProtection="1">
      <alignment horizontal="justify" wrapText="1"/>
    </xf>
    <xf numFmtId="0" fontId="10" fillId="0" borderId="0" xfId="4" applyFont="1" applyFill="1" applyAlignment="1" applyProtection="1">
      <alignment horizontal="left"/>
    </xf>
    <xf numFmtId="0" fontId="4" fillId="0" borderId="0" xfId="2" applyAlignment="1" applyProtection="1">
      <protection locked="0"/>
    </xf>
    <xf numFmtId="0" fontId="4" fillId="0" borderId="0" xfId="2" applyAlignment="1" applyProtection="1">
      <alignment horizontal="justify" wrapText="1"/>
      <protection locked="0"/>
    </xf>
    <xf numFmtId="0" fontId="2" fillId="0" borderId="0" xfId="4" applyFont="1" applyAlignment="1" applyProtection="1">
      <alignment horizontal="left"/>
      <protection locked="0"/>
    </xf>
    <xf numFmtId="0" fontId="4" fillId="0" borderId="0" xfId="2" applyAlignment="1" applyProtection="1">
      <alignment horizontal="left" indent="2"/>
      <protection locked="0"/>
    </xf>
    <xf numFmtId="0" fontId="4" fillId="0" borderId="0" xfId="2" applyAlignment="1" applyProtection="1">
      <alignment horizontal="left"/>
      <protection locked="0"/>
    </xf>
    <xf numFmtId="0" fontId="4" fillId="0" borderId="0" xfId="2" applyFont="1" applyAlignment="1" applyProtection="1">
      <alignment horizontal="left" indent="2"/>
      <protection locked="0"/>
    </xf>
    <xf numFmtId="0" fontId="11" fillId="0" borderId="0" xfId="4" applyFont="1" applyBorder="1" applyAlignment="1" applyProtection="1"/>
    <xf numFmtId="0" fontId="4" fillId="0" borderId="0" xfId="2" applyFont="1" applyAlignment="1" applyProtection="1">
      <alignment horizontal="left"/>
      <protection locked="0"/>
    </xf>
    <xf numFmtId="0" fontId="0" fillId="0" borderId="0" xfId="0"/>
    <xf numFmtId="0" fontId="11" fillId="0" borderId="0" xfId="4" applyFont="1" applyAlignment="1" applyProtection="1">
      <alignment horizontal="left" wrapText="1"/>
    </xf>
    <xf numFmtId="0" fontId="12" fillId="0" borderId="0" xfId="4" applyFont="1" applyAlignment="1" applyProtection="1">
      <alignment horizontal="left" wrapText="1"/>
    </xf>
    <xf numFmtId="0" fontId="11" fillId="0" borderId="0" xfId="4" applyFont="1" applyAlignment="1" applyProtection="1"/>
    <xf numFmtId="0" fontId="11" fillId="0" borderId="0" xfId="4" applyFont="1" applyBorder="1" applyAlignment="1" applyProtection="1">
      <alignment horizontal="left"/>
    </xf>
    <xf numFmtId="0" fontId="11" fillId="0" borderId="0" xfId="4" applyFont="1" applyFill="1" applyBorder="1" applyAlignment="1" applyProtection="1"/>
    <xf numFmtId="0" fontId="1" fillId="0" borderId="0" xfId="4" applyAlignment="1" applyProtection="1"/>
    <xf numFmtId="0" fontId="11" fillId="0" borderId="0" xfId="4" applyFont="1" applyBorder="1" applyAlignment="1" applyProtection="1">
      <alignment horizontal="left" wrapText="1"/>
    </xf>
    <xf numFmtId="0" fontId="14" fillId="0" borderId="0" xfId="4" applyFont="1" applyBorder="1" applyAlignment="1" applyProtection="1">
      <alignment horizontal="left" wrapText="1"/>
    </xf>
    <xf numFmtId="0" fontId="36" fillId="0" borderId="48" xfId="4" applyFont="1" applyBorder="1" applyAlignment="1" applyProtection="1">
      <alignment horizontal="left" wrapText="1"/>
    </xf>
    <xf numFmtId="0" fontId="37" fillId="0" borderId="49" xfId="4" applyFont="1" applyBorder="1" applyAlignment="1" applyProtection="1">
      <alignment horizontal="left"/>
    </xf>
    <xf numFmtId="0" fontId="11" fillId="0" borderId="39" xfId="4" applyFont="1" applyBorder="1" applyAlignment="1" applyProtection="1">
      <alignment horizontal="center" vertical="center"/>
    </xf>
    <xf numFmtId="0" fontId="11" fillId="0" borderId="45" xfId="4" applyFont="1" applyBorder="1" applyAlignment="1" applyProtection="1">
      <alignment horizontal="center" vertical="center"/>
    </xf>
    <xf numFmtId="0" fontId="1" fillId="0" borderId="45" xfId="4" applyBorder="1" applyAlignment="1" applyProtection="1">
      <alignment horizontal="center" vertical="center"/>
    </xf>
    <xf numFmtId="0" fontId="1" fillId="0" borderId="44" xfId="4" applyBorder="1" applyAlignment="1" applyProtection="1">
      <alignment horizontal="center" vertical="center"/>
    </xf>
    <xf numFmtId="0" fontId="11" fillId="0" borderId="2" xfId="4" applyFont="1" applyBorder="1" applyAlignment="1" applyProtection="1">
      <alignment horizontal="center" vertical="center"/>
    </xf>
    <xf numFmtId="0" fontId="1" fillId="0" borderId="18" xfId="4" applyBorder="1" applyAlignment="1" applyProtection="1"/>
    <xf numFmtId="0" fontId="1" fillId="0" borderId="4" xfId="4" applyBorder="1" applyAlignment="1" applyProtection="1"/>
    <xf numFmtId="0" fontId="11" fillId="0" borderId="0" xfId="4" applyFont="1" applyFill="1" applyAlignment="1" applyProtection="1">
      <alignment horizontal="left"/>
    </xf>
    <xf numFmtId="0" fontId="11" fillId="0" borderId="0" xfId="4" applyFont="1" applyAlignment="1" applyProtection="1">
      <alignment wrapText="1"/>
    </xf>
    <xf numFmtId="0" fontId="1" fillId="0" borderId="0" xfId="4" applyFont="1" applyAlignment="1" applyProtection="1">
      <alignment wrapText="1"/>
    </xf>
    <xf numFmtId="0" fontId="1" fillId="0" borderId="0" xfId="4" applyAlignment="1" applyProtection="1">
      <alignment wrapText="1"/>
    </xf>
    <xf numFmtId="0" fontId="1" fillId="0" borderId="45" xfId="4" applyBorder="1" applyAlignment="1" applyProtection="1"/>
    <xf numFmtId="0" fontId="11" fillId="0" borderId="0" xfId="4" applyFont="1" applyFill="1" applyAlignment="1" applyProtection="1">
      <alignment horizontal="left" wrapText="1"/>
    </xf>
    <xf numFmtId="0" fontId="0" fillId="0" borderId="0" xfId="0" applyAlignment="1" applyProtection="1"/>
    <xf numFmtId="0" fontId="1" fillId="0" borderId="0" xfId="4" applyAlignment="1" applyProtection="1">
      <alignment horizontal="left" wrapText="1"/>
    </xf>
    <xf numFmtId="0" fontId="11" fillId="0" borderId="44" xfId="4" applyFont="1" applyBorder="1" applyAlignment="1" applyProtection="1">
      <alignment horizontal="center" vertical="center"/>
    </xf>
    <xf numFmtId="0" fontId="11" fillId="4" borderId="0" xfId="4" applyFont="1" applyFill="1" applyBorder="1" applyAlignment="1" applyProtection="1">
      <alignment horizontal="left" wrapText="1"/>
    </xf>
    <xf numFmtId="0" fontId="11" fillId="4" borderId="0" xfId="4" applyFont="1" applyFill="1" applyBorder="1" applyAlignment="1" applyProtection="1">
      <alignment wrapText="1"/>
    </xf>
    <xf numFmtId="0" fontId="1" fillId="4" borderId="0" xfId="4" applyFill="1" applyAlignment="1" applyProtection="1">
      <alignment wrapText="1"/>
    </xf>
    <xf numFmtId="0" fontId="38" fillId="0" borderId="0" xfId="4" applyFont="1" applyBorder="1" applyAlignment="1" applyProtection="1">
      <alignment horizontal="left"/>
    </xf>
    <xf numFmtId="0" fontId="25" fillId="0" borderId="0" xfId="4" applyFont="1" applyBorder="1" applyAlignment="1" applyProtection="1">
      <alignment horizontal="left"/>
    </xf>
    <xf numFmtId="0" fontId="15" fillId="0" borderId="0" xfId="2" applyFont="1" applyAlignment="1" applyProtection="1">
      <alignment wrapText="1"/>
      <protection locked="0"/>
    </xf>
    <xf numFmtId="0" fontId="4" fillId="0" borderId="0" xfId="2" applyBorder="1" applyAlignment="1" applyProtection="1">
      <alignment horizontal="left"/>
      <protection locked="0"/>
    </xf>
    <xf numFmtId="0" fontId="3" fillId="0" borderId="9" xfId="0" applyFont="1" applyBorder="1" applyAlignment="1" applyProtection="1">
      <alignment horizontal="left" vertical="center" indent="1"/>
    </xf>
    <xf numFmtId="0" fontId="3" fillId="0" borderId="19" xfId="0" applyFont="1" applyBorder="1" applyAlignment="1" applyProtection="1">
      <alignment horizontal="left" vertical="center" indent="1"/>
    </xf>
    <xf numFmtId="0" fontId="24" fillId="0" borderId="31" xfId="0" applyFont="1" applyBorder="1" applyAlignment="1" applyProtection="1">
      <alignment horizontal="left" vertical="center"/>
    </xf>
    <xf numFmtId="0" fontId="24" fillId="0" borderId="32" xfId="0" applyFont="1" applyBorder="1" applyAlignment="1" applyProtection="1">
      <alignment horizontal="left" vertical="center"/>
    </xf>
    <xf numFmtId="0" fontId="24" fillId="0" borderId="8" xfId="0" applyFont="1" applyBorder="1" applyAlignment="1" applyProtection="1">
      <alignment horizontal="left" vertical="center"/>
    </xf>
    <xf numFmtId="0" fontId="24" fillId="0" borderId="23" xfId="0" applyFont="1" applyBorder="1" applyAlignment="1" applyProtection="1">
      <alignment horizontal="left" vertical="center"/>
    </xf>
    <xf numFmtId="0" fontId="16" fillId="0" borderId="0" xfId="0" applyFont="1" applyAlignment="1" applyProtection="1">
      <alignment horizontal="left" wrapText="1"/>
    </xf>
    <xf numFmtId="0" fontId="1" fillId="0" borderId="9" xfId="0" applyFont="1" applyBorder="1" applyAlignment="1" applyProtection="1">
      <alignment horizontal="left" wrapText="1"/>
    </xf>
    <xf numFmtId="0" fontId="1" fillId="0" borderId="19" xfId="0" applyFont="1" applyBorder="1" applyAlignment="1" applyProtection="1">
      <alignment horizontal="left" wrapText="1"/>
    </xf>
    <xf numFmtId="0" fontId="1" fillId="0" borderId="22" xfId="0" applyFont="1" applyBorder="1" applyAlignment="1" applyProtection="1">
      <alignment horizontal="left" wrapText="1"/>
    </xf>
    <xf numFmtId="0" fontId="16" fillId="0" borderId="0" xfId="0" applyFont="1" applyFill="1" applyBorder="1" applyAlignment="1" applyProtection="1">
      <alignment horizontal="left"/>
    </xf>
    <xf numFmtId="0" fontId="3" fillId="0" borderId="0" xfId="0" applyFont="1" applyFill="1" applyBorder="1" applyAlignment="1" applyProtection="1">
      <alignment horizontal="left"/>
    </xf>
    <xf numFmtId="0" fontId="3" fillId="0" borderId="31" xfId="0" applyFont="1" applyBorder="1" applyAlignment="1" applyProtection="1">
      <alignment horizontal="left" vertical="center" indent="1"/>
    </xf>
    <xf numFmtId="0" fontId="3" fillId="0" borderId="32" xfId="0" applyFont="1" applyBorder="1" applyAlignment="1" applyProtection="1">
      <alignment horizontal="left" vertical="center" indent="1"/>
    </xf>
    <xf numFmtId="0" fontId="3" fillId="0" borderId="10" xfId="0" applyFont="1" applyBorder="1" applyAlignment="1" applyProtection="1">
      <alignment horizontal="left" vertical="center" indent="1"/>
    </xf>
    <xf numFmtId="0" fontId="3" fillId="0" borderId="24" xfId="0" applyFont="1" applyBorder="1" applyAlignment="1" applyProtection="1">
      <alignment horizontal="left" vertical="center" indent="1"/>
    </xf>
    <xf numFmtId="0" fontId="4" fillId="0" borderId="0" xfId="2" applyBorder="1" applyAlignment="1" applyProtection="1">
      <alignment horizontal="left" vertical="center" wrapText="1"/>
      <protection locked="0"/>
    </xf>
    <xf numFmtId="0" fontId="3" fillId="0" borderId="11" xfId="0" applyFont="1" applyBorder="1" applyAlignment="1" applyProtection="1">
      <alignment horizontal="left" vertical="center" indent="1"/>
    </xf>
    <xf numFmtId="0" fontId="3" fillId="0" borderId="3" xfId="0" applyFont="1" applyBorder="1" applyAlignment="1" applyProtection="1">
      <alignment horizontal="left" vertical="center" indent="1"/>
    </xf>
    <xf numFmtId="0" fontId="7" fillId="0" borderId="0" xfId="0" applyFont="1" applyFill="1" applyAlignment="1" applyProtection="1">
      <alignment horizontal="left" vertical="top" wrapText="1"/>
    </xf>
    <xf numFmtId="0" fontId="3" fillId="0" borderId="0" xfId="0" applyFont="1" applyBorder="1" applyAlignment="1" applyProtection="1">
      <alignment horizontal="left" vertical="center" wrapText="1"/>
    </xf>
    <xf numFmtId="0" fontId="47" fillId="0" borderId="11" xfId="0" applyFont="1" applyFill="1" applyBorder="1" applyAlignment="1" applyProtection="1">
      <alignment horizontal="left" vertical="center"/>
    </xf>
    <xf numFmtId="0" fontId="47" fillId="0" borderId="3" xfId="0" applyFont="1" applyFill="1" applyBorder="1" applyAlignment="1" applyProtection="1">
      <alignment horizontal="left" vertical="center"/>
    </xf>
    <xf numFmtId="0" fontId="41" fillId="0" borderId="0" xfId="0" applyFont="1" applyFill="1" applyBorder="1" applyAlignment="1" applyProtection="1">
      <alignment horizontal="left"/>
    </xf>
    <xf numFmtId="0" fontId="41" fillId="0" borderId="0" xfId="0" applyFont="1" applyFill="1" applyBorder="1" applyAlignment="1" applyProtection="1">
      <alignment horizontal="left" wrapText="1"/>
    </xf>
    <xf numFmtId="0" fontId="4" fillId="0" borderId="0" xfId="2" applyFill="1" applyAlignment="1" applyProtection="1">
      <alignment horizontal="left" wrapText="1"/>
      <protection locked="0"/>
    </xf>
    <xf numFmtId="0" fontId="4" fillId="0" borderId="0" xfId="2" applyFill="1" applyAlignment="1" applyProtection="1">
      <alignment wrapText="1"/>
      <protection locked="0"/>
    </xf>
    <xf numFmtId="0" fontId="1" fillId="0" borderId="0" xfId="0" applyFont="1" applyFill="1" applyBorder="1" applyAlignment="1" applyProtection="1">
      <alignment horizontal="left" wrapText="1"/>
    </xf>
    <xf numFmtId="0" fontId="1" fillId="6" borderId="0" xfId="4"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xf>
    <xf numFmtId="0" fontId="51" fillId="5" borderId="5" xfId="0" applyFont="1" applyFill="1" applyBorder="1" applyAlignment="1" applyProtection="1">
      <alignment horizontal="left" vertical="center" wrapText="1"/>
    </xf>
    <xf numFmtId="0" fontId="51" fillId="5" borderId="7" xfId="0" applyFont="1" applyFill="1" applyBorder="1" applyAlignment="1" applyProtection="1">
      <alignment horizontal="left" vertical="center" wrapText="1"/>
    </xf>
    <xf numFmtId="0" fontId="51" fillId="5" borderId="13" xfId="0" applyFont="1" applyFill="1" applyBorder="1" applyAlignment="1" applyProtection="1">
      <alignment horizontal="left" vertical="center" wrapText="1"/>
    </xf>
    <xf numFmtId="0" fontId="51" fillId="5" borderId="1" xfId="0" applyFont="1" applyFill="1" applyBorder="1" applyAlignment="1" applyProtection="1">
      <alignment horizontal="left"/>
    </xf>
    <xf numFmtId="0" fontId="41" fillId="0" borderId="0" xfId="0" applyFont="1" applyFill="1" applyAlignment="1" applyProtection="1">
      <alignment horizontal="left" wrapText="1"/>
    </xf>
    <xf numFmtId="0" fontId="49" fillId="5" borderId="0" xfId="0" applyFont="1" applyFill="1" applyAlignment="1" applyProtection="1">
      <alignment horizontal="left"/>
    </xf>
    <xf numFmtId="0" fontId="1" fillId="0" borderId="0" xfId="0" applyFont="1" applyFill="1" applyBorder="1" applyAlignment="1" applyProtection="1">
      <alignment horizontal="left"/>
    </xf>
    <xf numFmtId="167" fontId="4" fillId="0" borderId="0" xfId="2" applyNumberFormat="1" applyFill="1" applyBorder="1" applyAlignment="1" applyProtection="1">
      <alignment horizontal="left"/>
      <protection locked="0"/>
    </xf>
    <xf numFmtId="0" fontId="16" fillId="0" borderId="0" xfId="0" applyFont="1" applyFill="1" applyAlignment="1" applyProtection="1">
      <alignment horizontal="left" wrapText="1"/>
    </xf>
    <xf numFmtId="0" fontId="16" fillId="0" borderId="0" xfId="0" applyFont="1" applyFill="1" applyAlignment="1" applyProtection="1">
      <alignment wrapText="1"/>
    </xf>
    <xf numFmtId="0" fontId="11" fillId="6" borderId="0" xfId="4" applyFont="1" applyFill="1" applyBorder="1" applyAlignment="1" applyProtection="1">
      <alignment horizontal="left" vertical="top" wrapText="1"/>
      <protection locked="0"/>
    </xf>
    <xf numFmtId="0" fontId="1" fillId="0" borderId="46" xfId="0" applyFont="1" applyBorder="1" applyAlignment="1" applyProtection="1">
      <alignment horizontal="left" indent="1"/>
    </xf>
    <xf numFmtId="0" fontId="3" fillId="0" borderId="0" xfId="0" applyFont="1" applyBorder="1" applyAlignment="1" applyProtection="1">
      <alignment horizontal="left" indent="1"/>
    </xf>
    <xf numFmtId="0" fontId="3" fillId="0" borderId="28" xfId="0" applyFont="1" applyBorder="1" applyAlignment="1" applyProtection="1">
      <alignment horizontal="left" indent="1"/>
    </xf>
    <xf numFmtId="0" fontId="3" fillId="0" borderId="0" xfId="0" applyFont="1" applyBorder="1" applyAlignment="1" applyProtection="1">
      <alignment horizontal="left" vertical="top" wrapText="1"/>
    </xf>
    <xf numFmtId="0" fontId="1" fillId="0" borderId="0" xfId="0" applyFont="1" applyAlignment="1" applyProtection="1">
      <alignment horizontal="left" wrapText="1"/>
    </xf>
    <xf numFmtId="0" fontId="0" fillId="0" borderId="0" xfId="0" applyAlignment="1" applyProtection="1">
      <alignment horizontal="left" wrapText="1"/>
    </xf>
    <xf numFmtId="0" fontId="5" fillId="0" borderId="0" xfId="0" applyFont="1" applyAlignment="1" applyProtection="1">
      <alignment horizontal="left" wrapText="1"/>
    </xf>
    <xf numFmtId="0" fontId="5" fillId="0" borderId="0" xfId="0" applyFont="1" applyFill="1" applyAlignment="1" applyProtection="1">
      <alignment horizontal="left" wrapText="1"/>
    </xf>
    <xf numFmtId="0" fontId="3" fillId="0" borderId="0" xfId="0" applyFont="1" applyBorder="1" applyAlignment="1" applyProtection="1">
      <alignment horizontal="left" wrapText="1"/>
    </xf>
    <xf numFmtId="0" fontId="49" fillId="5" borderId="0" xfId="0" applyFont="1" applyFill="1" applyBorder="1" applyAlignment="1" applyProtection="1">
      <alignment horizontal="left"/>
    </xf>
    <xf numFmtId="0" fontId="19" fillId="0" borderId="10" xfId="0" applyFont="1" applyBorder="1" applyProtection="1"/>
    <xf numFmtId="0" fontId="19" fillId="0" borderId="24" xfId="0" applyFont="1" applyBorder="1" applyProtection="1"/>
    <xf numFmtId="0" fontId="19" fillId="0" borderId="27" xfId="0" applyFont="1" applyBorder="1" applyProtection="1"/>
    <xf numFmtId="0" fontId="1" fillId="0" borderId="0" xfId="0" applyFont="1" applyFill="1" applyAlignment="1" applyProtection="1">
      <alignment horizontal="left" vertical="top" wrapText="1"/>
    </xf>
    <xf numFmtId="0" fontId="19" fillId="0" borderId="1" xfId="0" applyFont="1" applyBorder="1" applyAlignment="1" applyProtection="1">
      <alignment horizontal="left"/>
    </xf>
    <xf numFmtId="0" fontId="19" fillId="0" borderId="46" xfId="0" applyFont="1" applyBorder="1" applyProtection="1"/>
    <xf numFmtId="0" fontId="19" fillId="0" borderId="0" xfId="0" applyFont="1" applyBorder="1" applyProtection="1"/>
    <xf numFmtId="0" fontId="19" fillId="0" borderId="28" xfId="0" applyFont="1" applyBorder="1" applyProtection="1"/>
    <xf numFmtId="0" fontId="47" fillId="0" borderId="5" xfId="0" applyFont="1" applyBorder="1" applyAlignment="1" applyProtection="1">
      <alignment horizontal="center"/>
    </xf>
    <xf numFmtId="0" fontId="47" fillId="0" borderId="7" xfId="0" applyFont="1" applyBorder="1" applyAlignment="1" applyProtection="1">
      <alignment horizontal="center"/>
    </xf>
    <xf numFmtId="0" fontId="47" fillId="0" borderId="13" xfId="0" applyFont="1" applyBorder="1" applyAlignment="1" applyProtection="1">
      <alignment horizontal="center"/>
    </xf>
    <xf numFmtId="0" fontId="1" fillId="0" borderId="5" xfId="0" applyFont="1" applyBorder="1" applyProtection="1"/>
    <xf numFmtId="0" fontId="1" fillId="0" borderId="13" xfId="0" applyFont="1" applyBorder="1" applyProtection="1"/>
    <xf numFmtId="0" fontId="63" fillId="0" borderId="0" xfId="2" applyFont="1" applyFill="1" applyAlignment="1" applyProtection="1">
      <alignment horizontal="left" wrapText="1"/>
      <protection locked="0"/>
    </xf>
    <xf numFmtId="0" fontId="1" fillId="0" borderId="0" xfId="0" applyFont="1" applyFill="1" applyAlignment="1" applyProtection="1">
      <alignment horizontal="left" wrapText="1"/>
    </xf>
    <xf numFmtId="0" fontId="1" fillId="0" borderId="0" xfId="0" applyFont="1" applyFill="1" applyAlignment="1" applyProtection="1">
      <alignment wrapText="1"/>
    </xf>
    <xf numFmtId="0" fontId="1"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1" fillId="0" borderId="5" xfId="0" applyFont="1" applyFill="1" applyBorder="1" applyAlignment="1" applyProtection="1">
      <alignment horizontal="left"/>
    </xf>
    <xf numFmtId="0" fontId="1" fillId="0" borderId="7" xfId="0" applyFont="1" applyFill="1" applyBorder="1" applyAlignment="1" applyProtection="1">
      <alignment horizontal="left"/>
    </xf>
    <xf numFmtId="0" fontId="1" fillId="0" borderId="13" xfId="0" applyFont="1" applyFill="1" applyBorder="1" applyAlignment="1" applyProtection="1">
      <alignment horizontal="left"/>
    </xf>
    <xf numFmtId="0" fontId="47" fillId="0" borderId="5" xfId="0" applyFont="1" applyFill="1" applyBorder="1" applyAlignment="1" applyProtection="1">
      <alignment horizontal="left"/>
    </xf>
    <xf numFmtId="0" fontId="47" fillId="0" borderId="7" xfId="0" applyFont="1" applyFill="1" applyBorder="1" applyAlignment="1" applyProtection="1">
      <alignment horizontal="left"/>
    </xf>
    <xf numFmtId="0" fontId="1" fillId="0" borderId="0" xfId="0" applyFont="1" applyProtection="1"/>
    <xf numFmtId="0" fontId="47" fillId="0" borderId="1" xfId="0" applyFont="1" applyFill="1" applyBorder="1" applyAlignment="1" applyProtection="1">
      <alignment horizontal="center" vertical="center" wrapText="1"/>
    </xf>
    <xf numFmtId="0" fontId="4" fillId="0" borderId="0" xfId="2" applyBorder="1" applyAlignment="1" applyProtection="1">
      <alignment horizontal="left" wrapText="1"/>
    </xf>
    <xf numFmtId="0" fontId="0" fillId="0" borderId="0" xfId="0" applyBorder="1" applyAlignment="1" applyProtection="1">
      <alignment horizontal="left" wrapText="1"/>
    </xf>
    <xf numFmtId="0" fontId="4" fillId="0" borderId="0" xfId="2" applyBorder="1" applyAlignment="1" applyProtection="1">
      <alignment horizontal="left" wrapText="1"/>
      <protection locked="0"/>
    </xf>
    <xf numFmtId="0" fontId="4" fillId="0" borderId="0" xfId="2" quotePrefix="1" applyBorder="1" applyAlignment="1" applyProtection="1">
      <alignment horizontal="center"/>
      <protection locked="0"/>
    </xf>
    <xf numFmtId="0" fontId="4" fillId="0" borderId="0" xfId="2" applyBorder="1" applyAlignment="1" applyProtection="1">
      <alignment horizontal="left" vertical="top"/>
      <protection locked="0"/>
    </xf>
    <xf numFmtId="0" fontId="4" fillId="0" borderId="0" xfId="2" applyFill="1" applyBorder="1" applyAlignment="1" applyProtection="1">
      <alignment horizontal="left" vertical="top" wrapText="1"/>
      <protection locked="0"/>
    </xf>
    <xf numFmtId="0" fontId="3" fillId="0" borderId="0" xfId="0" applyFont="1" applyFill="1" applyBorder="1" applyAlignment="1" applyProtection="1">
      <alignment horizontal="left" wrapText="1"/>
    </xf>
    <xf numFmtId="0" fontId="1" fillId="0" borderId="9" xfId="0" applyFont="1" applyFill="1" applyBorder="1" applyAlignment="1" applyProtection="1">
      <alignment horizontal="left" wrapText="1" indent="1"/>
    </xf>
    <xf numFmtId="0" fontId="3" fillId="0" borderId="19" xfId="0" applyFont="1" applyFill="1" applyBorder="1" applyAlignment="1" applyProtection="1">
      <alignment horizontal="left" wrapText="1" indent="1"/>
    </xf>
    <xf numFmtId="0" fontId="3" fillId="0" borderId="22" xfId="0" applyFont="1" applyFill="1" applyBorder="1" applyAlignment="1" applyProtection="1">
      <alignment horizontal="left" wrapText="1" indent="1"/>
    </xf>
    <xf numFmtId="0" fontId="22" fillId="0" borderId="0" xfId="2" applyFont="1" applyBorder="1" applyAlignment="1" applyProtection="1">
      <alignment horizontal="left" vertical="top"/>
      <protection locked="0"/>
    </xf>
    <xf numFmtId="0" fontId="4" fillId="0" borderId="0" xfId="2" applyBorder="1" applyAlignment="1" applyProtection="1">
      <alignment horizontal="left" vertical="top" wrapText="1"/>
      <protection locked="0"/>
    </xf>
    <xf numFmtId="0" fontId="1" fillId="6" borderId="9" xfId="0" applyFont="1" applyFill="1" applyBorder="1" applyAlignment="1" applyProtection="1">
      <alignment horizontal="left" vertical="top"/>
      <protection locked="0"/>
    </xf>
    <xf numFmtId="0" fontId="1" fillId="6" borderId="22" xfId="0" applyFont="1" applyFill="1" applyBorder="1" applyAlignment="1" applyProtection="1">
      <alignment horizontal="left" vertical="top"/>
      <protection locked="0"/>
    </xf>
    <xf numFmtId="0" fontId="1" fillId="6" borderId="10" xfId="0" applyFont="1" applyFill="1" applyBorder="1" applyAlignment="1" applyProtection="1">
      <alignment horizontal="left" vertical="top"/>
      <protection locked="0"/>
    </xf>
    <xf numFmtId="0" fontId="1" fillId="6" borderId="27" xfId="0" applyFont="1" applyFill="1" applyBorder="1" applyAlignment="1" applyProtection="1">
      <alignment horizontal="left" vertical="top"/>
      <protection locked="0"/>
    </xf>
    <xf numFmtId="165" fontId="46" fillId="0" borderId="5" xfId="0" applyNumberFormat="1" applyFont="1" applyFill="1" applyBorder="1" applyAlignment="1" applyProtection="1">
      <alignment horizontal="left" vertical="top"/>
    </xf>
    <xf numFmtId="165" fontId="46" fillId="0" borderId="7" xfId="0" applyNumberFormat="1" applyFont="1" applyFill="1" applyBorder="1" applyAlignment="1" applyProtection="1">
      <alignment horizontal="left" vertical="top"/>
    </xf>
    <xf numFmtId="165" fontId="46" fillId="0" borderId="13" xfId="0" applyNumberFormat="1" applyFont="1" applyFill="1" applyBorder="1" applyAlignment="1" applyProtection="1">
      <alignment horizontal="left" vertical="top"/>
    </xf>
    <xf numFmtId="0" fontId="1" fillId="6" borderId="8" xfId="0" applyFont="1" applyFill="1" applyBorder="1" applyAlignment="1" applyProtection="1">
      <alignment horizontal="left" vertical="top"/>
      <protection locked="0"/>
    </xf>
    <xf numFmtId="0" fontId="1" fillId="6" borderId="15" xfId="0" applyFont="1" applyFill="1" applyBorder="1" applyAlignment="1" applyProtection="1">
      <alignment horizontal="left" vertical="top"/>
      <protection locked="0"/>
    </xf>
    <xf numFmtId="0" fontId="1" fillId="0" borderId="8" xfId="0" applyFont="1" applyBorder="1" applyAlignment="1" applyProtection="1">
      <alignment horizontal="left" vertical="top"/>
      <protection locked="0"/>
    </xf>
    <xf numFmtId="0" fontId="1" fillId="0" borderId="15" xfId="0" applyFont="1" applyBorder="1" applyAlignment="1" applyProtection="1">
      <alignment horizontal="left" vertical="top"/>
      <protection locked="0"/>
    </xf>
    <xf numFmtId="0" fontId="1" fillId="0" borderId="9" xfId="0" applyFont="1" applyBorder="1" applyAlignment="1" applyProtection="1">
      <alignment horizontal="left" vertical="top"/>
      <protection locked="0"/>
    </xf>
    <xf numFmtId="0" fontId="1" fillId="0" borderId="22" xfId="0" applyFont="1" applyBorder="1" applyAlignment="1" applyProtection="1">
      <alignment horizontal="left" vertical="top"/>
      <protection locked="0"/>
    </xf>
    <xf numFmtId="0" fontId="1" fillId="6" borderId="54" xfId="0" applyFont="1" applyFill="1" applyBorder="1" applyAlignment="1" applyProtection="1">
      <alignment horizontal="left" vertical="top"/>
      <protection locked="0"/>
    </xf>
    <xf numFmtId="0" fontId="1" fillId="6" borderId="55" xfId="0" applyFont="1" applyFill="1" applyBorder="1" applyAlignment="1" applyProtection="1">
      <alignment horizontal="left" vertical="top"/>
      <protection locked="0"/>
    </xf>
    <xf numFmtId="0" fontId="1" fillId="6" borderId="23" xfId="0" applyFont="1" applyFill="1" applyBorder="1" applyAlignment="1" applyProtection="1">
      <alignment horizontal="left" vertical="top"/>
      <protection locked="0"/>
    </xf>
    <xf numFmtId="0" fontId="1" fillId="6" borderId="19" xfId="0" applyFont="1" applyFill="1" applyBorder="1" applyAlignment="1" applyProtection="1">
      <alignment horizontal="left" vertical="top"/>
      <protection locked="0"/>
    </xf>
    <xf numFmtId="0" fontId="1" fillId="6" borderId="29" xfId="0" applyFont="1" applyFill="1" applyBorder="1" applyAlignment="1" applyProtection="1">
      <alignment horizontal="left" vertical="top"/>
      <protection locked="0"/>
    </xf>
    <xf numFmtId="165" fontId="52" fillId="2" borderId="5" xfId="0" applyNumberFormat="1" applyFont="1" applyFill="1" applyBorder="1" applyAlignment="1" applyProtection="1">
      <alignment horizontal="left" vertical="center" wrapText="1"/>
    </xf>
    <xf numFmtId="165" fontId="52" fillId="2" borderId="7" xfId="0" applyNumberFormat="1" applyFont="1" applyFill="1" applyBorder="1" applyAlignment="1" applyProtection="1">
      <alignment horizontal="left" vertical="center" wrapText="1"/>
    </xf>
    <xf numFmtId="165" fontId="52" fillId="2" borderId="13" xfId="0" applyNumberFormat="1" applyFont="1" applyFill="1" applyBorder="1" applyAlignment="1" applyProtection="1">
      <alignment horizontal="left" vertical="center" wrapText="1"/>
    </xf>
    <xf numFmtId="0" fontId="1" fillId="0" borderId="2"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4" fillId="0" borderId="46" xfId="2" applyBorder="1" applyAlignment="1" applyProtection="1">
      <alignment horizontal="left" vertical="center" indent="1"/>
      <protection locked="0"/>
    </xf>
  </cellXfs>
  <cellStyles count="5">
    <cellStyle name="Euro" xfId="1"/>
    <cellStyle name="Hyperlink" xfId="2" builtinId="8"/>
    <cellStyle name="Procent" xfId="3" builtinId="5"/>
    <cellStyle name="Standaard" xfId="0" builtinId="0"/>
    <cellStyle name="Standaard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7D4D4"/>
      <rgbColor rgb="00ABDEBE"/>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394FA2"/>
      <rgbColor rgb="00339966"/>
      <rgbColor rgb="008DC63F"/>
      <rgbColor rgb="00333300"/>
      <rgbColor rgb="00993300"/>
      <rgbColor rgb="00993366"/>
      <rgbColor rgb="00333399"/>
      <rgbColor rgb="00333333"/>
    </indexedColors>
    <mruColors>
      <color rgb="FFEAFCDC"/>
      <color rgb="FF8DC63F"/>
      <color rgb="FFDAFAC2"/>
      <color rgb="FFBDDE92"/>
      <color rgb="FFDEEEC8"/>
      <color rgb="FFE0F0F0"/>
      <color rgb="FFA5BCC2"/>
      <color rgb="FF3C40D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205740</xdr:colOff>
      <xdr:row>1</xdr:row>
      <xdr:rowOff>106680</xdr:rowOff>
    </xdr:from>
    <xdr:to>
      <xdr:col>1</xdr:col>
      <xdr:colOff>3436620</xdr:colOff>
      <xdr:row>9</xdr:row>
      <xdr:rowOff>45720</xdr:rowOff>
    </xdr:to>
    <xdr:pic>
      <xdr:nvPicPr>
        <xdr:cNvPr id="5" name="Picture 6" descr="AO POS_Q"/>
        <xdr:cNvPicPr>
          <a:picLocks noChangeAspect="1" noChangeArrowheads="1"/>
        </xdr:cNvPicPr>
      </xdr:nvPicPr>
      <xdr:blipFill>
        <a:blip xmlns:r="http://schemas.openxmlformats.org/officeDocument/2006/relationships" r:embed="rId1" cstate="print"/>
        <a:srcRect l="7407" t="7503" r="7408" b="9250"/>
        <a:stretch>
          <a:fillRect/>
        </a:stretch>
      </xdr:blipFill>
      <xdr:spPr bwMode="auto">
        <a:xfrm>
          <a:off x="815340" y="274320"/>
          <a:ext cx="403860" cy="1280160"/>
        </a:xfrm>
        <a:prstGeom prst="rect">
          <a:avLst/>
        </a:prstGeom>
        <a:noFill/>
        <a:ln w="9525">
          <a:noFill/>
          <a:miter lim="800000"/>
          <a:headEnd/>
          <a:tailEnd/>
        </a:ln>
      </xdr:spPr>
    </xdr:pic>
    <xdr:clientData/>
  </xdr:twoCellAnchor>
  <xdr:twoCellAnchor editAs="oneCell">
    <xdr:from>
      <xdr:col>1</xdr:col>
      <xdr:colOff>5922477</xdr:colOff>
      <xdr:row>95</xdr:row>
      <xdr:rowOff>45720</xdr:rowOff>
    </xdr:from>
    <xdr:to>
      <xdr:col>1</xdr:col>
      <xdr:colOff>5922891</xdr:colOff>
      <xdr:row>135</xdr:row>
      <xdr:rowOff>30480</xdr:rowOff>
    </xdr:to>
    <xdr:sp macro="" textlink="">
      <xdr:nvSpPr>
        <xdr:cNvPr id="6" name="Line 17"/>
        <xdr:cNvSpPr>
          <a:spLocks noChangeShapeType="1"/>
        </xdr:cNvSpPr>
      </xdr:nvSpPr>
      <xdr:spPr bwMode="auto">
        <a:xfrm flipV="1">
          <a:off x="6154390" y="18888655"/>
          <a:ext cx="414" cy="6610847"/>
        </a:xfrm>
        <a:prstGeom prst="line">
          <a:avLst/>
        </a:prstGeom>
        <a:noFill/>
        <a:ln w="31750">
          <a:solidFill>
            <a:srgbClr val="67904B"/>
          </a:solidFill>
          <a:round/>
          <a:headEnd/>
          <a:tailEnd/>
        </a:ln>
      </xdr:spPr>
    </xdr:sp>
    <xdr:clientData/>
  </xdr:twoCellAnchor>
  <xdr:twoCellAnchor editAs="oneCell">
    <xdr:from>
      <xdr:col>1</xdr:col>
      <xdr:colOff>2434432</xdr:colOff>
      <xdr:row>136</xdr:row>
      <xdr:rowOff>104242</xdr:rowOff>
    </xdr:from>
    <xdr:to>
      <xdr:col>1</xdr:col>
      <xdr:colOff>3567275</xdr:colOff>
      <xdr:row>143</xdr:row>
      <xdr:rowOff>48748</xdr:rowOff>
    </xdr:to>
    <xdr:sp macro="" textlink="">
      <xdr:nvSpPr>
        <xdr:cNvPr id="7" name="Rectangle 21"/>
        <xdr:cNvSpPr>
          <a:spLocks noChangeArrowheads="1"/>
        </xdr:cNvSpPr>
      </xdr:nvSpPr>
      <xdr:spPr bwMode="auto">
        <a:xfrm>
          <a:off x="1222852" y="30447082"/>
          <a:ext cx="0" cy="1117984"/>
        </a:xfrm>
        <a:prstGeom prst="rect">
          <a:avLst/>
        </a:prstGeom>
        <a:solidFill>
          <a:srgbClr val="C4E3E2"/>
        </a:solidFill>
        <a:ln w="25400" algn="ctr">
          <a:solidFill>
            <a:srgbClr val="00274C"/>
          </a:solidFill>
          <a:miter lim="800000"/>
          <a:headEnd/>
          <a:tailEnd/>
        </a:ln>
        <a:effectLst/>
      </xdr:spPr>
      <xdr:txBody>
        <a:bodyPr vertOverflow="clip" wrap="square" lIns="91440" tIns="45720" rIns="91440" bIns="45720" anchor="t" upright="1"/>
        <a:lstStyle/>
        <a:p>
          <a:pPr algn="ctr" rtl="0">
            <a:defRPr sz="1000"/>
          </a:pPr>
          <a:endParaRPr lang="nl-BE" sz="2200" b="0" i="0" u="none" strike="noStrike" baseline="0">
            <a:solidFill>
              <a:srgbClr val="333333"/>
            </a:solidFill>
            <a:latin typeface="Arial"/>
            <a:cs typeface="Arial"/>
          </a:endParaRPr>
        </a:p>
        <a:p>
          <a:pPr algn="ctr" rtl="0">
            <a:defRPr sz="1000"/>
          </a:pPr>
          <a:r>
            <a:rPr lang="nl-BE" sz="1200" b="0" i="0" u="none" strike="noStrike" baseline="0">
              <a:solidFill>
                <a:srgbClr val="333333"/>
              </a:solidFill>
              <a:latin typeface="Arial"/>
              <a:cs typeface="Arial"/>
            </a:rPr>
            <a:t>Risicograad</a:t>
          </a:r>
          <a:endParaRPr lang="nl-BE" sz="1200" b="0" i="1" u="none" strike="noStrike" baseline="0">
            <a:solidFill>
              <a:srgbClr val="000000"/>
            </a:solidFill>
            <a:latin typeface="Arial"/>
            <a:cs typeface="Arial"/>
          </a:endParaRPr>
        </a:p>
        <a:p>
          <a:pPr algn="ctr" rtl="0">
            <a:defRPr sz="1000"/>
          </a:pPr>
          <a:endParaRPr lang="nl-BE" sz="1200" b="0" i="1" u="none" strike="noStrike" baseline="0">
            <a:solidFill>
              <a:srgbClr val="000000"/>
            </a:solidFill>
            <a:latin typeface="Arial"/>
            <a:cs typeface="Arial"/>
          </a:endParaRPr>
        </a:p>
      </xdr:txBody>
    </xdr:sp>
    <xdr:clientData/>
  </xdr:twoCellAnchor>
  <xdr:twoCellAnchor editAs="oneCell">
    <xdr:from>
      <xdr:col>1</xdr:col>
      <xdr:colOff>184330</xdr:colOff>
      <xdr:row>131</xdr:row>
      <xdr:rowOff>88312</xdr:rowOff>
    </xdr:from>
    <xdr:to>
      <xdr:col>1</xdr:col>
      <xdr:colOff>1847970</xdr:colOff>
      <xdr:row>145</xdr:row>
      <xdr:rowOff>451010</xdr:rowOff>
    </xdr:to>
    <xdr:sp macro="" textlink="">
      <xdr:nvSpPr>
        <xdr:cNvPr id="8" name="Rectangle 22"/>
        <xdr:cNvSpPr>
          <a:spLocks noChangeArrowheads="1"/>
        </xdr:cNvSpPr>
      </xdr:nvSpPr>
      <xdr:spPr bwMode="auto">
        <a:xfrm>
          <a:off x="793930" y="29592952"/>
          <a:ext cx="421580" cy="2721087"/>
        </a:xfrm>
        <a:prstGeom prst="rect">
          <a:avLst/>
        </a:prstGeom>
        <a:solidFill>
          <a:srgbClr val="C4E3E2"/>
        </a:solidFill>
        <a:ln w="12700" cap="rnd" algn="ctr">
          <a:solidFill>
            <a:srgbClr val="8DC63F"/>
          </a:solidFill>
          <a:prstDash val="sysDot"/>
          <a:miter lim="800000"/>
          <a:headEnd/>
          <a:tailEnd/>
        </a:ln>
        <a:effectLst/>
      </xdr:spPr>
      <xdr:txBody>
        <a:bodyPr vertOverflow="clip" wrap="square" lIns="91440" tIns="45720" rIns="91440" bIns="45720" anchor="t" upright="1"/>
        <a:lstStyle/>
        <a:p>
          <a:pPr algn="l" rtl="0">
            <a:defRPr sz="1000"/>
          </a:pPr>
          <a:r>
            <a:rPr lang="nl-BE" sz="1200" b="0" i="0" u="none" strike="noStrike" baseline="0">
              <a:solidFill>
                <a:srgbClr val="FFFFFF"/>
              </a:solidFill>
              <a:latin typeface="Arial"/>
              <a:cs typeface="Arial"/>
            </a:rPr>
            <a:t>Interne haalbaarheid</a:t>
          </a:r>
        </a:p>
        <a:p>
          <a:pPr algn="l" rtl="0">
            <a:defRPr sz="1000"/>
          </a:pPr>
          <a:r>
            <a:rPr lang="nl-BE" sz="950" b="0" i="0" u="none" strike="noStrike" baseline="0">
              <a:solidFill>
                <a:srgbClr val="000000"/>
              </a:solidFill>
              <a:latin typeface="Arial"/>
              <a:cs typeface="Arial"/>
            </a:rPr>
            <a:t>Kan de doodpuntomzet bereikt worden met de geplande investering, de financiële middelen, de vaste kosten en de persoonlijke doelstellingen?</a:t>
          </a:r>
        </a:p>
        <a:p>
          <a:pPr algn="l" rtl="0">
            <a:defRPr sz="1000"/>
          </a:pPr>
          <a:endParaRPr lang="nl-BE" sz="950" b="0" i="0" u="none" strike="noStrike" baseline="0">
            <a:solidFill>
              <a:srgbClr val="000000"/>
            </a:solidFill>
            <a:latin typeface="Arial"/>
            <a:cs typeface="Arial"/>
          </a:endParaRPr>
        </a:p>
        <a:p>
          <a:pPr algn="l" rtl="0">
            <a:defRPr sz="1000"/>
          </a:pPr>
          <a:r>
            <a:rPr lang="nl-BE" sz="1200" b="0" i="0" u="none" strike="noStrike" baseline="0">
              <a:solidFill>
                <a:srgbClr val="FFFFFF"/>
              </a:solidFill>
              <a:latin typeface="Arial"/>
              <a:cs typeface="Arial"/>
            </a:rPr>
            <a:t>Externe haalbaarheid</a:t>
          </a:r>
        </a:p>
        <a:p>
          <a:pPr algn="l" rtl="0">
            <a:defRPr sz="1000"/>
          </a:pPr>
          <a:r>
            <a:rPr lang="nl-BE" sz="950" b="0" i="0" u="none" strike="noStrike" baseline="0">
              <a:solidFill>
                <a:srgbClr val="000000"/>
              </a:solidFill>
              <a:latin typeface="Arial"/>
              <a:cs typeface="Arial"/>
            </a:rPr>
            <a:t>Kan de doodpuntomzet bereikt worden rekening houdende met het marktpotentieel en de marktspelers?</a:t>
          </a:r>
        </a:p>
        <a:p>
          <a:pPr algn="l" rtl="0">
            <a:defRPr sz="1000"/>
          </a:pPr>
          <a:endParaRPr lang="nl-BE" sz="950" b="0" i="0" u="none" strike="noStrike" baseline="0">
            <a:solidFill>
              <a:srgbClr val="000000"/>
            </a:solidFill>
            <a:latin typeface="Arial"/>
            <a:cs typeface="Arial"/>
          </a:endParaRPr>
        </a:p>
        <a:p>
          <a:pPr algn="l" rtl="0">
            <a:defRPr sz="1000"/>
          </a:pPr>
          <a:r>
            <a:rPr lang="nl-BE" sz="1200" b="0" i="0" u="none" strike="noStrike" baseline="0">
              <a:solidFill>
                <a:schemeClr val="bg1"/>
              </a:solidFill>
              <a:latin typeface="Arial"/>
              <a:cs typeface="Arial"/>
            </a:rPr>
            <a:t>Omzetprognose</a:t>
          </a:r>
        </a:p>
        <a:p>
          <a:pPr algn="l" rtl="0">
            <a:defRPr sz="1000"/>
          </a:pPr>
          <a:endParaRPr lang="nl-BE" sz="950" b="0" i="0" u="none" strike="noStrike" baseline="0">
            <a:solidFill>
              <a:srgbClr val="000000"/>
            </a:solidFill>
            <a:latin typeface="Arial"/>
            <a:cs typeface="Arial"/>
          </a:endParaRPr>
        </a:p>
        <a:p>
          <a:pPr algn="l" rtl="0">
            <a:defRPr sz="1000"/>
          </a:pPr>
          <a:endParaRPr lang="nl-BE" sz="950" b="0" i="0" u="none" strike="noStrike" baseline="0">
            <a:solidFill>
              <a:srgbClr val="000000"/>
            </a:solidFill>
            <a:latin typeface="Arial"/>
            <a:cs typeface="Arial"/>
          </a:endParaRPr>
        </a:p>
      </xdr:txBody>
    </xdr:sp>
    <xdr:clientData/>
  </xdr:twoCellAnchor>
  <xdr:twoCellAnchor editAs="oneCell">
    <xdr:from>
      <xdr:col>1</xdr:col>
      <xdr:colOff>1965960</xdr:colOff>
      <xdr:row>139</xdr:row>
      <xdr:rowOff>160020</xdr:rowOff>
    </xdr:from>
    <xdr:to>
      <xdr:col>1</xdr:col>
      <xdr:colOff>2400300</xdr:colOff>
      <xdr:row>139</xdr:row>
      <xdr:rowOff>160020</xdr:rowOff>
    </xdr:to>
    <xdr:sp macro="" textlink="">
      <xdr:nvSpPr>
        <xdr:cNvPr id="9" name="Line 23"/>
        <xdr:cNvSpPr>
          <a:spLocks noChangeShapeType="1"/>
        </xdr:cNvSpPr>
      </xdr:nvSpPr>
      <xdr:spPr bwMode="auto">
        <a:xfrm flipV="1">
          <a:off x="1219200" y="31005780"/>
          <a:ext cx="0" cy="0"/>
        </a:xfrm>
        <a:prstGeom prst="line">
          <a:avLst/>
        </a:prstGeom>
        <a:noFill/>
        <a:ln w="76200">
          <a:solidFill>
            <a:srgbClr val="67904B"/>
          </a:solidFill>
          <a:round/>
          <a:headEnd/>
          <a:tailEnd type="triangle" w="med" len="med"/>
        </a:ln>
      </xdr:spPr>
    </xdr:sp>
    <xdr:clientData/>
  </xdr:twoCellAnchor>
  <xdr:twoCellAnchor editAs="oneCell">
    <xdr:from>
      <xdr:col>1</xdr:col>
      <xdr:colOff>3848100</xdr:colOff>
      <xdr:row>141</xdr:row>
      <xdr:rowOff>121920</xdr:rowOff>
    </xdr:from>
    <xdr:to>
      <xdr:col>1</xdr:col>
      <xdr:colOff>3848100</xdr:colOff>
      <xdr:row>144</xdr:row>
      <xdr:rowOff>68582</xdr:rowOff>
    </xdr:to>
    <xdr:sp macro="" textlink="">
      <xdr:nvSpPr>
        <xdr:cNvPr id="10" name="Line 24"/>
        <xdr:cNvSpPr>
          <a:spLocks noChangeShapeType="1"/>
        </xdr:cNvSpPr>
      </xdr:nvSpPr>
      <xdr:spPr bwMode="auto">
        <a:xfrm rot="2700000" flipV="1">
          <a:off x="994410" y="31527750"/>
          <a:ext cx="449580" cy="0"/>
        </a:xfrm>
        <a:prstGeom prst="line">
          <a:avLst/>
        </a:prstGeom>
        <a:noFill/>
        <a:ln w="76200">
          <a:solidFill>
            <a:srgbClr val="67904B"/>
          </a:solidFill>
          <a:round/>
          <a:headEnd/>
          <a:tailEnd type="triangle" w="med" len="med"/>
        </a:ln>
      </xdr:spPr>
    </xdr:sp>
    <xdr:clientData/>
  </xdr:twoCellAnchor>
  <xdr:twoCellAnchor editAs="oneCell">
    <xdr:from>
      <xdr:col>1</xdr:col>
      <xdr:colOff>3611880</xdr:colOff>
      <xdr:row>136</xdr:row>
      <xdr:rowOff>121920</xdr:rowOff>
    </xdr:from>
    <xdr:to>
      <xdr:col>1</xdr:col>
      <xdr:colOff>4061460</xdr:colOff>
      <xdr:row>136</xdr:row>
      <xdr:rowOff>121920</xdr:rowOff>
    </xdr:to>
    <xdr:sp macro="" textlink="">
      <xdr:nvSpPr>
        <xdr:cNvPr id="11" name="Line 25"/>
        <xdr:cNvSpPr>
          <a:spLocks noChangeShapeType="1"/>
        </xdr:cNvSpPr>
      </xdr:nvSpPr>
      <xdr:spPr bwMode="auto">
        <a:xfrm rot="18900000" flipV="1">
          <a:off x="1219200" y="30464760"/>
          <a:ext cx="0" cy="0"/>
        </a:xfrm>
        <a:prstGeom prst="line">
          <a:avLst/>
        </a:prstGeom>
        <a:noFill/>
        <a:ln w="76200">
          <a:solidFill>
            <a:srgbClr val="67904B"/>
          </a:solidFill>
          <a:round/>
          <a:headEnd/>
          <a:tailEnd type="triangle" w="med" len="med"/>
        </a:ln>
      </xdr:spPr>
    </xdr:sp>
    <xdr:clientData/>
  </xdr:twoCellAnchor>
  <xdr:twoCellAnchor editAs="oneCell">
    <xdr:from>
      <xdr:col>1</xdr:col>
      <xdr:colOff>4088696</xdr:colOff>
      <xdr:row>133</xdr:row>
      <xdr:rowOff>36789</xdr:rowOff>
    </xdr:from>
    <xdr:to>
      <xdr:col>1</xdr:col>
      <xdr:colOff>5628768</xdr:colOff>
      <xdr:row>137</xdr:row>
      <xdr:rowOff>75312</xdr:rowOff>
    </xdr:to>
    <xdr:sp macro="" textlink="">
      <xdr:nvSpPr>
        <xdr:cNvPr id="12" name="Rectangle 26"/>
        <xdr:cNvSpPr>
          <a:spLocks noChangeArrowheads="1"/>
        </xdr:cNvSpPr>
      </xdr:nvSpPr>
      <xdr:spPr bwMode="auto">
        <a:xfrm>
          <a:off x="1215956" y="29876709"/>
          <a:ext cx="832" cy="709083"/>
        </a:xfrm>
        <a:prstGeom prst="rect">
          <a:avLst/>
        </a:prstGeom>
        <a:solidFill>
          <a:srgbClr val="00274C"/>
        </a:solidFill>
        <a:ln w="25400" algn="ctr">
          <a:solidFill>
            <a:srgbClr val="00274C"/>
          </a:solidFill>
          <a:miter lim="800000"/>
          <a:headEnd/>
          <a:tailEnd/>
        </a:ln>
        <a:effectLst/>
      </xdr:spPr>
      <xdr:txBody>
        <a:bodyPr vertOverflow="clip" wrap="square" lIns="91440" tIns="45720" rIns="91440" bIns="45720" anchor="t" upright="1"/>
        <a:lstStyle/>
        <a:p>
          <a:pPr algn="l" rtl="0">
            <a:defRPr sz="1000"/>
          </a:pPr>
          <a:r>
            <a:rPr lang="nl-BE" sz="1000" b="0" i="0" u="none" strike="noStrike" baseline="0">
              <a:solidFill>
                <a:srgbClr val="FF6600"/>
              </a:solidFill>
              <a:latin typeface="Arial"/>
              <a:cs typeface="Arial"/>
            </a:rPr>
            <a:t>Niet doen</a:t>
          </a:r>
        </a:p>
        <a:p>
          <a:pPr algn="l" rtl="0">
            <a:defRPr sz="1000"/>
          </a:pPr>
          <a:r>
            <a:rPr lang="nl-BE" sz="1000" b="0" i="1" u="none" strike="noStrike" baseline="0">
              <a:solidFill>
                <a:srgbClr val="FFFFFF"/>
              </a:solidFill>
              <a:latin typeface="Arial"/>
              <a:cs typeface="Arial"/>
            </a:rPr>
            <a:t>Project herbekijken</a:t>
          </a:r>
          <a:r>
            <a:rPr lang="nl-BE" sz="1000" b="0" i="0" u="none" strike="noStrike" baseline="0">
              <a:solidFill>
                <a:srgbClr val="FFFFFF"/>
              </a:solidFill>
              <a:latin typeface="Arial"/>
              <a:cs typeface="Arial"/>
            </a:rPr>
            <a:t>.</a:t>
          </a:r>
        </a:p>
        <a:p>
          <a:pPr algn="l" rtl="0">
            <a:defRPr sz="1000"/>
          </a:pPr>
          <a:endParaRPr lang="nl-BE" sz="1200" b="0" i="0" u="none" strike="noStrike" baseline="0">
            <a:solidFill>
              <a:srgbClr val="FFFFFF"/>
            </a:solidFill>
            <a:latin typeface="Arial"/>
            <a:cs typeface="Arial"/>
          </a:endParaRPr>
        </a:p>
        <a:p>
          <a:pPr algn="l" rtl="0">
            <a:defRPr sz="1000"/>
          </a:pPr>
          <a:endParaRPr lang="nl-BE" sz="1200" b="0" i="0" u="none" strike="noStrike" baseline="0">
            <a:solidFill>
              <a:srgbClr val="FFFFFF"/>
            </a:solidFill>
            <a:latin typeface="Arial"/>
            <a:cs typeface="Arial"/>
          </a:endParaRPr>
        </a:p>
      </xdr:txBody>
    </xdr:sp>
    <xdr:clientData/>
  </xdr:twoCellAnchor>
  <xdr:twoCellAnchor editAs="oneCell">
    <xdr:from>
      <xdr:col>1</xdr:col>
      <xdr:colOff>4088696</xdr:colOff>
      <xdr:row>142</xdr:row>
      <xdr:rowOff>122583</xdr:rowOff>
    </xdr:from>
    <xdr:to>
      <xdr:col>1</xdr:col>
      <xdr:colOff>5628768</xdr:colOff>
      <xdr:row>145</xdr:row>
      <xdr:rowOff>321341</xdr:rowOff>
    </xdr:to>
    <xdr:sp macro="" textlink="">
      <xdr:nvSpPr>
        <xdr:cNvPr id="13" name="Rectangle 27"/>
        <xdr:cNvSpPr>
          <a:spLocks noChangeArrowheads="1"/>
        </xdr:cNvSpPr>
      </xdr:nvSpPr>
      <xdr:spPr bwMode="auto">
        <a:xfrm>
          <a:off x="1215956" y="31471263"/>
          <a:ext cx="832" cy="707392"/>
        </a:xfrm>
        <a:prstGeom prst="rect">
          <a:avLst/>
        </a:prstGeom>
        <a:solidFill>
          <a:srgbClr val="00274C"/>
        </a:solidFill>
        <a:ln w="25400" algn="ctr">
          <a:solidFill>
            <a:srgbClr val="00274C"/>
          </a:solidFill>
          <a:miter lim="800000"/>
          <a:headEnd/>
          <a:tailEnd/>
        </a:ln>
        <a:effectLst/>
      </xdr:spPr>
      <xdr:txBody>
        <a:bodyPr vertOverflow="clip" wrap="square" lIns="91440" tIns="45720" rIns="91440" bIns="45720" anchor="t" upright="1"/>
        <a:lstStyle/>
        <a:p>
          <a:pPr algn="l" rtl="0">
            <a:defRPr sz="1000"/>
          </a:pPr>
          <a:r>
            <a:rPr lang="nl-BE" sz="1000" b="0" i="0" u="none" strike="noStrike" baseline="0">
              <a:solidFill>
                <a:srgbClr val="FF6600"/>
              </a:solidFill>
              <a:latin typeface="Arial"/>
              <a:cs typeface="Arial"/>
            </a:rPr>
            <a:t>Doen</a:t>
          </a:r>
        </a:p>
        <a:p>
          <a:pPr algn="l" rtl="0">
            <a:defRPr sz="1000"/>
          </a:pPr>
          <a:r>
            <a:rPr lang="nl-BE" sz="1000" b="0" i="1" u="none" strike="noStrike" baseline="0">
              <a:solidFill>
                <a:srgbClr val="FFFFFF"/>
              </a:solidFill>
              <a:latin typeface="Arial"/>
              <a:cs typeface="Arial"/>
            </a:rPr>
            <a:t>Definitief onderne-mingsplan uitwerken.</a:t>
          </a:r>
        </a:p>
        <a:p>
          <a:pPr algn="l" rtl="0">
            <a:defRPr sz="1000"/>
          </a:pPr>
          <a:endParaRPr lang="nl-BE" sz="1200" b="0" i="0" u="none" strike="noStrike" baseline="0">
            <a:solidFill>
              <a:srgbClr val="FFFFFF"/>
            </a:solidFill>
            <a:latin typeface="Arial"/>
            <a:cs typeface="Arial"/>
          </a:endParaRPr>
        </a:p>
        <a:p>
          <a:pPr algn="l" rtl="0">
            <a:defRPr sz="1000"/>
          </a:pPr>
          <a:endParaRPr lang="nl-BE" sz="1200" b="0" i="0" u="none" strike="noStrike" baseline="0">
            <a:solidFill>
              <a:srgbClr val="FFFFFF"/>
            </a:solidFill>
            <a:latin typeface="Arial"/>
            <a:cs typeface="Arial"/>
          </a:endParaRPr>
        </a:p>
      </xdr:txBody>
    </xdr:sp>
    <xdr:clientData/>
  </xdr:twoCellAnchor>
  <xdr:twoCellAnchor editAs="oneCell">
    <xdr:from>
      <xdr:col>0</xdr:col>
      <xdr:colOff>0</xdr:colOff>
      <xdr:row>102</xdr:row>
      <xdr:rowOff>43942</xdr:rowOff>
    </xdr:from>
    <xdr:to>
      <xdr:col>1</xdr:col>
      <xdr:colOff>5863780</xdr:colOff>
      <xdr:row>129</xdr:row>
      <xdr:rowOff>8268</xdr:rowOff>
    </xdr:to>
    <xdr:sp macro="" textlink="">
      <xdr:nvSpPr>
        <xdr:cNvPr id="14" name="Rectangle 8"/>
        <xdr:cNvSpPr>
          <a:spLocks noChangeArrowheads="1"/>
        </xdr:cNvSpPr>
      </xdr:nvSpPr>
      <xdr:spPr bwMode="auto">
        <a:xfrm>
          <a:off x="0" y="24687022"/>
          <a:ext cx="1215580" cy="4490606"/>
        </a:xfrm>
        <a:prstGeom prst="rect">
          <a:avLst/>
        </a:prstGeom>
        <a:solidFill>
          <a:srgbClr val="8DC63F"/>
        </a:solidFill>
        <a:ln w="15875" cap="rnd" algn="ctr">
          <a:solidFill>
            <a:srgbClr val="67904B"/>
          </a:solidFill>
          <a:prstDash val="sysDot"/>
          <a:miter lim="800000"/>
          <a:headEnd/>
          <a:tailEnd/>
        </a:ln>
        <a:effectLst/>
      </xdr:spPr>
      <xdr:txBody>
        <a:bodyPr vertOverflow="clip" wrap="square" lIns="91440" tIns="45720" rIns="91440" bIns="45720" anchor="t" upright="1"/>
        <a:lstStyle/>
        <a:p>
          <a:pPr algn="l" rtl="0">
            <a:defRPr sz="1000"/>
          </a:pPr>
          <a:endParaRPr lang="nl-BE" sz="1200" b="0" i="0" u="none" strike="noStrike" baseline="0">
            <a:solidFill>
              <a:srgbClr val="000000"/>
            </a:solidFill>
            <a:latin typeface="Times New Roman"/>
            <a:cs typeface="Times New Roman"/>
          </a:endParaRPr>
        </a:p>
        <a:p>
          <a:pPr algn="l" rtl="0">
            <a:defRPr sz="1000"/>
          </a:pPr>
          <a:endParaRPr lang="nl-BE" sz="1200" b="0" i="0" u="none" strike="noStrike" baseline="0">
            <a:solidFill>
              <a:srgbClr val="000000"/>
            </a:solidFill>
            <a:latin typeface="Times New Roman"/>
            <a:cs typeface="Times New Roman"/>
          </a:endParaRPr>
        </a:p>
      </xdr:txBody>
    </xdr:sp>
    <xdr:clientData/>
  </xdr:twoCellAnchor>
  <xdr:twoCellAnchor editAs="oneCell">
    <xdr:from>
      <xdr:col>1</xdr:col>
      <xdr:colOff>3933825</xdr:colOff>
      <xdr:row>95</xdr:row>
      <xdr:rowOff>85725</xdr:rowOff>
    </xdr:from>
    <xdr:to>
      <xdr:col>1</xdr:col>
      <xdr:colOff>5920740</xdr:colOff>
      <xdr:row>95</xdr:row>
      <xdr:rowOff>85725</xdr:rowOff>
    </xdr:to>
    <xdr:sp macro="" textlink="">
      <xdr:nvSpPr>
        <xdr:cNvPr id="15" name="Line 9"/>
        <xdr:cNvSpPr>
          <a:spLocks noChangeShapeType="1"/>
        </xdr:cNvSpPr>
      </xdr:nvSpPr>
      <xdr:spPr bwMode="auto">
        <a:xfrm>
          <a:off x="4162425" y="18611850"/>
          <a:ext cx="1986915" cy="0"/>
        </a:xfrm>
        <a:prstGeom prst="line">
          <a:avLst/>
        </a:prstGeom>
        <a:noFill/>
        <a:ln w="76200">
          <a:solidFill>
            <a:srgbClr val="67904B"/>
          </a:solidFill>
          <a:round/>
          <a:headEnd type="triangle" w="med" len="med"/>
          <a:tailEnd/>
        </a:ln>
      </xdr:spPr>
    </xdr:sp>
    <xdr:clientData/>
  </xdr:twoCellAnchor>
  <xdr:twoCellAnchor editAs="oneCell">
    <xdr:from>
      <xdr:col>1</xdr:col>
      <xdr:colOff>1688372</xdr:colOff>
      <xdr:row>94</xdr:row>
      <xdr:rowOff>123562</xdr:rowOff>
    </xdr:from>
    <xdr:to>
      <xdr:col>1</xdr:col>
      <xdr:colOff>3917988</xdr:colOff>
      <xdr:row>99</xdr:row>
      <xdr:rowOff>117145</xdr:rowOff>
    </xdr:to>
    <xdr:sp macro="" textlink="">
      <xdr:nvSpPr>
        <xdr:cNvPr id="16" name="Rectangle 10"/>
        <xdr:cNvSpPr>
          <a:spLocks noChangeArrowheads="1"/>
        </xdr:cNvSpPr>
      </xdr:nvSpPr>
      <xdr:spPr bwMode="auto">
        <a:xfrm>
          <a:off x="1215932" y="23425522"/>
          <a:ext cx="4576" cy="793683"/>
        </a:xfrm>
        <a:prstGeom prst="rect">
          <a:avLst/>
        </a:prstGeom>
        <a:solidFill>
          <a:srgbClr val="A7D4D4"/>
        </a:solidFill>
        <a:ln w="12700" cap="rnd" algn="ctr">
          <a:solidFill>
            <a:srgbClr val="8DC63F"/>
          </a:solidFill>
          <a:prstDash val="sysDot"/>
          <a:miter lim="800000"/>
          <a:headEnd/>
          <a:tailEnd/>
        </a:ln>
        <a:effectLst/>
      </xdr:spPr>
      <xdr:txBody>
        <a:bodyPr vertOverflow="clip" wrap="square" lIns="91440" tIns="45720" rIns="91440" bIns="45720" anchor="t" upright="1"/>
        <a:lstStyle/>
        <a:p>
          <a:pPr algn="l" rtl="0">
            <a:defRPr sz="1000"/>
          </a:pPr>
          <a:r>
            <a:rPr lang="nl-BE" sz="1200" b="0" i="0" u="none" strike="noStrike" baseline="0">
              <a:solidFill>
                <a:srgbClr val="FFFFFF"/>
              </a:solidFill>
              <a:latin typeface="Arial"/>
              <a:cs typeface="Arial"/>
            </a:rPr>
            <a:t>1. Projectvoorstelling</a:t>
          </a:r>
        </a:p>
        <a:p>
          <a:pPr algn="l" rtl="0">
            <a:defRPr sz="1000"/>
          </a:pPr>
          <a:endParaRPr lang="nl-BE" sz="900" b="0" i="1" u="none" strike="noStrike" baseline="0">
            <a:solidFill>
              <a:srgbClr val="000000"/>
            </a:solidFill>
            <a:latin typeface="Arial"/>
            <a:cs typeface="Arial"/>
          </a:endParaRPr>
        </a:p>
        <a:p>
          <a:pPr algn="l" rtl="0">
            <a:defRPr sz="1000"/>
          </a:pPr>
          <a:r>
            <a:rPr lang="nl-BE" sz="950" b="0" i="0" u="none" strike="noStrike" baseline="0">
              <a:solidFill>
                <a:srgbClr val="000000"/>
              </a:solidFill>
              <a:latin typeface="Arial"/>
              <a:cs typeface="Arial"/>
            </a:rPr>
            <a:t>Wat is uw idee?</a:t>
          </a:r>
        </a:p>
        <a:p>
          <a:pPr algn="l" rtl="0">
            <a:defRPr sz="1000"/>
          </a:pPr>
          <a:r>
            <a:rPr lang="nl-BE" sz="950" b="0" i="1" u="none" strike="noStrike" baseline="0">
              <a:solidFill>
                <a:srgbClr val="000000"/>
              </a:solidFill>
              <a:latin typeface="Arial"/>
              <a:cs typeface="Arial"/>
            </a:rPr>
            <a:t>Beschrijf uw plannen.</a:t>
          </a:r>
          <a:endParaRPr lang="nl-BE" sz="1000" b="0" i="1" u="none" strike="noStrike" baseline="0">
            <a:solidFill>
              <a:srgbClr val="000000"/>
            </a:solidFill>
            <a:latin typeface="Arial"/>
            <a:cs typeface="Arial"/>
          </a:endParaRPr>
        </a:p>
        <a:p>
          <a:pPr algn="l" rtl="0">
            <a:defRPr sz="1000"/>
          </a:pPr>
          <a:endParaRPr lang="nl-BE" sz="1000" b="0" i="1" u="none" strike="noStrike" baseline="0">
            <a:solidFill>
              <a:srgbClr val="000000"/>
            </a:solidFill>
            <a:latin typeface="Arial"/>
            <a:cs typeface="Arial"/>
          </a:endParaRPr>
        </a:p>
      </xdr:txBody>
    </xdr:sp>
    <xdr:clientData/>
  </xdr:twoCellAnchor>
  <xdr:twoCellAnchor editAs="oneCell">
    <xdr:from>
      <xdr:col>1</xdr:col>
      <xdr:colOff>1527351</xdr:colOff>
      <xdr:row>102</xdr:row>
      <xdr:rowOff>142260</xdr:rowOff>
    </xdr:from>
    <xdr:to>
      <xdr:col>1</xdr:col>
      <xdr:colOff>4080759</xdr:colOff>
      <xdr:row>106</xdr:row>
      <xdr:rowOff>123609</xdr:rowOff>
    </xdr:to>
    <xdr:sp macro="" textlink="">
      <xdr:nvSpPr>
        <xdr:cNvPr id="17" name="Rectangle 11"/>
        <xdr:cNvSpPr>
          <a:spLocks noChangeArrowheads="1"/>
        </xdr:cNvSpPr>
      </xdr:nvSpPr>
      <xdr:spPr bwMode="auto">
        <a:xfrm>
          <a:off x="1222551" y="24785340"/>
          <a:ext cx="0" cy="651909"/>
        </a:xfrm>
        <a:prstGeom prst="rect">
          <a:avLst/>
        </a:prstGeom>
        <a:solidFill>
          <a:srgbClr val="A7D4D4"/>
        </a:solidFill>
        <a:ln w="12700" cap="rnd" algn="ctr">
          <a:solidFill>
            <a:srgbClr val="8DC63F"/>
          </a:solidFill>
          <a:prstDash val="sysDot"/>
          <a:miter lim="800000"/>
          <a:headEnd/>
          <a:tailEnd/>
        </a:ln>
        <a:effectLst/>
      </xdr:spPr>
      <xdr:txBody>
        <a:bodyPr vertOverflow="clip" wrap="square" lIns="91440" tIns="45720" rIns="91440" bIns="45720" anchor="t" upright="1"/>
        <a:lstStyle/>
        <a:p>
          <a:pPr algn="l" rtl="0">
            <a:defRPr sz="1000"/>
          </a:pPr>
          <a:r>
            <a:rPr lang="nl-BE" sz="1200" b="0" i="0" u="none" strike="noStrike" baseline="0">
              <a:solidFill>
                <a:srgbClr val="FFFFFF"/>
              </a:solidFill>
              <a:latin typeface="Arial"/>
              <a:cs typeface="Arial"/>
            </a:rPr>
            <a:t>2. Omgevingsanalyse</a:t>
          </a:r>
        </a:p>
        <a:p>
          <a:pPr algn="l" rtl="0">
            <a:defRPr sz="1000"/>
          </a:pPr>
          <a:endParaRPr lang="nl-BE" sz="300" b="0" i="1" u="none" strike="noStrike" baseline="0">
            <a:solidFill>
              <a:srgbClr val="000000"/>
            </a:solidFill>
            <a:latin typeface="Arial"/>
            <a:cs typeface="Arial"/>
          </a:endParaRPr>
        </a:p>
        <a:p>
          <a:pPr algn="l" rtl="0">
            <a:defRPr sz="1000"/>
          </a:pPr>
          <a:r>
            <a:rPr lang="nl-BE" sz="950" b="0" i="1" u="none" strike="noStrike" baseline="0">
              <a:solidFill>
                <a:srgbClr val="000000"/>
              </a:solidFill>
              <a:latin typeface="Arial"/>
              <a:cs typeface="Arial"/>
            </a:rPr>
            <a:t>Hoe zien uw markt en uw omgeving eruit?</a:t>
          </a:r>
        </a:p>
        <a:p>
          <a:pPr algn="l" rtl="0">
            <a:defRPr sz="1000"/>
          </a:pPr>
          <a:r>
            <a:rPr lang="nl-BE" sz="950" b="0" i="1" u="none" strike="noStrike" baseline="0">
              <a:solidFill>
                <a:srgbClr val="000000"/>
              </a:solidFill>
              <a:latin typeface="Arial"/>
              <a:cs typeface="Arial"/>
            </a:rPr>
            <a:t>Wie zijn de andere marktspelers?</a:t>
          </a:r>
          <a:endParaRPr lang="nl-BE" sz="950" b="0" i="0" u="none" strike="noStrike" baseline="0">
            <a:solidFill>
              <a:srgbClr val="000000"/>
            </a:solidFill>
            <a:latin typeface="Arial"/>
            <a:cs typeface="Arial"/>
          </a:endParaRPr>
        </a:p>
        <a:p>
          <a:pPr algn="l" rtl="0">
            <a:defRPr sz="1000"/>
          </a:pPr>
          <a:endParaRPr lang="nl-BE" sz="950" b="0" i="0" u="none" strike="noStrike" baseline="0">
            <a:solidFill>
              <a:srgbClr val="000000"/>
            </a:solidFill>
            <a:latin typeface="Arial"/>
            <a:cs typeface="Arial"/>
          </a:endParaRPr>
        </a:p>
      </xdr:txBody>
    </xdr:sp>
    <xdr:clientData/>
  </xdr:twoCellAnchor>
  <xdr:twoCellAnchor editAs="oneCell">
    <xdr:from>
      <xdr:col>0</xdr:col>
      <xdr:colOff>186313</xdr:colOff>
      <xdr:row>108</xdr:row>
      <xdr:rowOff>6632</xdr:rowOff>
    </xdr:from>
    <xdr:to>
      <xdr:col>1</xdr:col>
      <xdr:colOff>2534017</xdr:colOff>
      <xdr:row>111</xdr:row>
      <xdr:rowOff>1240</xdr:rowOff>
    </xdr:to>
    <xdr:sp macro="" textlink="">
      <xdr:nvSpPr>
        <xdr:cNvPr id="18" name="Rectangle 12"/>
        <xdr:cNvSpPr>
          <a:spLocks noChangeArrowheads="1"/>
        </xdr:cNvSpPr>
      </xdr:nvSpPr>
      <xdr:spPr bwMode="auto">
        <a:xfrm>
          <a:off x="186313" y="25655552"/>
          <a:ext cx="1029444" cy="497529"/>
        </a:xfrm>
        <a:prstGeom prst="rect">
          <a:avLst/>
        </a:prstGeom>
        <a:solidFill>
          <a:srgbClr val="A7D4D4"/>
        </a:solidFill>
        <a:ln w="12700" cap="rnd" algn="ctr">
          <a:solidFill>
            <a:srgbClr val="8DC63F"/>
          </a:solidFill>
          <a:prstDash val="sysDot"/>
          <a:miter lim="800000"/>
          <a:headEnd/>
          <a:tailEnd/>
        </a:ln>
        <a:effectLst/>
      </xdr:spPr>
      <xdr:txBody>
        <a:bodyPr vertOverflow="clip" wrap="square" lIns="91440" tIns="45720" rIns="91440" bIns="45720" anchor="t" upright="1"/>
        <a:lstStyle/>
        <a:p>
          <a:pPr algn="l" rtl="0">
            <a:defRPr sz="1000"/>
          </a:pPr>
          <a:r>
            <a:rPr lang="nl-BE" sz="1200" b="0" i="0" u="none" strike="noStrike" baseline="0">
              <a:solidFill>
                <a:srgbClr val="FFFFFF"/>
              </a:solidFill>
              <a:latin typeface="Arial"/>
              <a:cs typeface="Arial"/>
            </a:rPr>
            <a:t>3. Commercieel plan</a:t>
          </a:r>
        </a:p>
        <a:p>
          <a:pPr algn="l" rtl="0">
            <a:defRPr sz="1000"/>
          </a:pPr>
          <a:endParaRPr lang="nl-BE" sz="400" b="0" i="1" u="none" strike="noStrike" baseline="0">
            <a:solidFill>
              <a:srgbClr val="000000"/>
            </a:solidFill>
            <a:latin typeface="Arial"/>
            <a:cs typeface="Arial"/>
          </a:endParaRPr>
        </a:p>
        <a:p>
          <a:pPr algn="l" rtl="0">
            <a:defRPr sz="1000"/>
          </a:pPr>
          <a:r>
            <a:rPr lang="nl-BE" sz="950" b="0" i="1" u="none" strike="noStrike" baseline="0">
              <a:solidFill>
                <a:srgbClr val="000000"/>
              </a:solidFill>
              <a:latin typeface="Arial"/>
              <a:cs typeface="Arial"/>
            </a:rPr>
            <a:t>Hoe commercialiseert u uw idee?</a:t>
          </a:r>
        </a:p>
      </xdr:txBody>
    </xdr:sp>
    <xdr:clientData/>
  </xdr:twoCellAnchor>
  <xdr:twoCellAnchor editAs="oneCell">
    <xdr:from>
      <xdr:col>1</xdr:col>
      <xdr:colOff>2811780</xdr:colOff>
      <xdr:row>99</xdr:row>
      <xdr:rowOff>76200</xdr:rowOff>
    </xdr:from>
    <xdr:to>
      <xdr:col>1</xdr:col>
      <xdr:colOff>2811780</xdr:colOff>
      <xdr:row>101</xdr:row>
      <xdr:rowOff>160020</xdr:rowOff>
    </xdr:to>
    <xdr:sp macro="" textlink="">
      <xdr:nvSpPr>
        <xdr:cNvPr id="19" name="Line 13"/>
        <xdr:cNvSpPr>
          <a:spLocks noChangeShapeType="1"/>
        </xdr:cNvSpPr>
      </xdr:nvSpPr>
      <xdr:spPr bwMode="auto">
        <a:xfrm>
          <a:off x="1219200" y="24216360"/>
          <a:ext cx="0" cy="419100"/>
        </a:xfrm>
        <a:prstGeom prst="line">
          <a:avLst/>
        </a:prstGeom>
        <a:noFill/>
        <a:ln w="76200">
          <a:solidFill>
            <a:srgbClr val="67904B"/>
          </a:solidFill>
          <a:round/>
          <a:headEnd/>
          <a:tailEnd type="triangle" w="med" len="med"/>
        </a:ln>
      </xdr:spPr>
    </xdr:sp>
    <xdr:clientData/>
  </xdr:twoCellAnchor>
  <xdr:twoCellAnchor editAs="oneCell">
    <xdr:from>
      <xdr:col>1</xdr:col>
      <xdr:colOff>3073843</xdr:colOff>
      <xdr:row>108</xdr:row>
      <xdr:rowOff>7065</xdr:rowOff>
    </xdr:from>
    <xdr:to>
      <xdr:col>1</xdr:col>
      <xdr:colOff>5660434</xdr:colOff>
      <xdr:row>111</xdr:row>
      <xdr:rowOff>3041</xdr:rowOff>
    </xdr:to>
    <xdr:sp macro="" textlink="">
      <xdr:nvSpPr>
        <xdr:cNvPr id="20" name="Rectangle 19"/>
        <xdr:cNvSpPr>
          <a:spLocks noChangeArrowheads="1"/>
        </xdr:cNvSpPr>
      </xdr:nvSpPr>
      <xdr:spPr bwMode="auto">
        <a:xfrm>
          <a:off x="1222183" y="25655985"/>
          <a:ext cx="0" cy="498897"/>
        </a:xfrm>
        <a:prstGeom prst="rect">
          <a:avLst/>
        </a:prstGeom>
        <a:solidFill>
          <a:srgbClr val="A7D4D4"/>
        </a:solidFill>
        <a:ln w="12700" cap="rnd" algn="ctr">
          <a:solidFill>
            <a:srgbClr val="8DC63F"/>
          </a:solidFill>
          <a:prstDash val="sysDot"/>
          <a:miter lim="800000"/>
          <a:headEnd/>
          <a:tailEnd/>
        </a:ln>
        <a:effectLst/>
      </xdr:spPr>
      <xdr:txBody>
        <a:bodyPr vertOverflow="clip" wrap="square" lIns="91440" tIns="45720" rIns="91440" bIns="45720" anchor="t" upright="1"/>
        <a:lstStyle/>
        <a:p>
          <a:pPr algn="l" rtl="0">
            <a:defRPr sz="1000"/>
          </a:pPr>
          <a:r>
            <a:rPr lang="nl-BE" sz="1200" b="0" i="0" u="none" strike="noStrike" baseline="0">
              <a:solidFill>
                <a:srgbClr val="FFFFFF"/>
              </a:solidFill>
              <a:latin typeface="Arial"/>
              <a:cs typeface="Arial"/>
            </a:rPr>
            <a:t>4. Organisatieplan</a:t>
          </a:r>
        </a:p>
        <a:p>
          <a:pPr algn="l" rtl="0">
            <a:defRPr sz="1000"/>
          </a:pPr>
          <a:endParaRPr lang="nl-BE" sz="300" b="0" i="1" u="none" strike="noStrike" baseline="0">
            <a:solidFill>
              <a:srgbClr val="000000"/>
            </a:solidFill>
            <a:latin typeface="Arial"/>
            <a:cs typeface="Arial"/>
          </a:endParaRPr>
        </a:p>
        <a:p>
          <a:pPr algn="l" rtl="0">
            <a:defRPr sz="1000"/>
          </a:pPr>
          <a:r>
            <a:rPr lang="nl-BE" sz="950" b="0" i="1" u="none" strike="noStrike" baseline="0">
              <a:solidFill>
                <a:srgbClr val="000000"/>
              </a:solidFill>
              <a:latin typeface="Arial"/>
              <a:cs typeface="Arial"/>
            </a:rPr>
            <a:t>Hoe zal u uw bedrijf concreet organiseren?</a:t>
          </a:r>
          <a:endParaRPr lang="nl-BE" sz="1200" b="0" i="0" u="none" strike="noStrike" baseline="0">
            <a:solidFill>
              <a:srgbClr val="000000"/>
            </a:solidFill>
            <a:latin typeface="Arial"/>
            <a:cs typeface="Arial"/>
          </a:endParaRPr>
        </a:p>
        <a:p>
          <a:pPr algn="l" rtl="0">
            <a:defRPr sz="1000"/>
          </a:pPr>
          <a:endParaRPr lang="nl-BE" sz="1200" b="0" i="0" u="none" strike="noStrike" baseline="0">
            <a:solidFill>
              <a:srgbClr val="000000"/>
            </a:solidFill>
            <a:latin typeface="Arial"/>
            <a:cs typeface="Arial"/>
          </a:endParaRPr>
        </a:p>
      </xdr:txBody>
    </xdr:sp>
    <xdr:clientData/>
  </xdr:twoCellAnchor>
  <xdr:twoCellAnchor editAs="oneCell">
    <xdr:from>
      <xdr:col>1</xdr:col>
      <xdr:colOff>1033352</xdr:colOff>
      <xdr:row>112</xdr:row>
      <xdr:rowOff>49135</xdr:rowOff>
    </xdr:from>
    <xdr:to>
      <xdr:col>1</xdr:col>
      <xdr:colOff>4578491</xdr:colOff>
      <xdr:row>128</xdr:row>
      <xdr:rowOff>66235</xdr:rowOff>
    </xdr:to>
    <xdr:sp macro="" textlink="">
      <xdr:nvSpPr>
        <xdr:cNvPr id="21" name="Rectangle 20"/>
        <xdr:cNvSpPr>
          <a:spLocks noChangeArrowheads="1"/>
        </xdr:cNvSpPr>
      </xdr:nvSpPr>
      <xdr:spPr bwMode="auto">
        <a:xfrm>
          <a:off x="1216232" y="26368615"/>
          <a:ext cx="1839" cy="2699339"/>
        </a:xfrm>
        <a:prstGeom prst="rect">
          <a:avLst/>
        </a:prstGeom>
        <a:solidFill>
          <a:srgbClr val="A7D4D4"/>
        </a:solidFill>
        <a:ln w="12700" cap="rnd" algn="ctr">
          <a:solidFill>
            <a:srgbClr val="8DC63F"/>
          </a:solidFill>
          <a:prstDash val="sysDot"/>
          <a:miter lim="800000"/>
          <a:headEnd/>
          <a:tailEnd/>
        </a:ln>
        <a:effectLst/>
      </xdr:spPr>
      <xdr:txBody>
        <a:bodyPr vertOverflow="clip" wrap="square" lIns="91440" tIns="45720" rIns="91440" bIns="45720" anchor="t" upright="1"/>
        <a:lstStyle/>
        <a:p>
          <a:pPr algn="l" rtl="0">
            <a:defRPr sz="1000"/>
          </a:pPr>
          <a:r>
            <a:rPr lang="nl-BE" sz="1200" b="0" i="0" u="none" strike="noStrike" baseline="0">
              <a:solidFill>
                <a:srgbClr val="FFFFFF"/>
              </a:solidFill>
              <a:latin typeface="Arial"/>
              <a:cs typeface="Arial"/>
            </a:rPr>
            <a:t>5. Financieel luik</a:t>
          </a:r>
        </a:p>
        <a:p>
          <a:pPr algn="l" rtl="0">
            <a:defRPr sz="1000"/>
          </a:pPr>
          <a:endParaRPr lang="nl-BE" sz="950" b="0" i="0" u="none" strike="noStrike" baseline="0">
            <a:solidFill>
              <a:srgbClr val="000000"/>
            </a:solidFill>
            <a:latin typeface="Arial"/>
            <a:cs typeface="Arial"/>
          </a:endParaRPr>
        </a:p>
        <a:p>
          <a:pPr algn="l" rtl="0">
            <a:defRPr sz="1000"/>
          </a:pPr>
          <a:r>
            <a:rPr lang="nl-BE" sz="950" b="0" i="0" u="none" strike="noStrike" baseline="0">
              <a:solidFill>
                <a:srgbClr val="000000"/>
              </a:solidFill>
              <a:latin typeface="Arial"/>
              <a:cs typeface="Arial"/>
            </a:rPr>
            <a:t>Alle voorgaande keuzes zullen bepalend zijn voor de invulling van uw financieel luik.</a:t>
          </a:r>
        </a:p>
        <a:p>
          <a:pPr algn="l" rtl="0">
            <a:defRPr sz="1000"/>
          </a:pPr>
          <a:r>
            <a:rPr lang="nl-BE" sz="950" b="0" i="0" u="none" strike="noStrike" baseline="0">
              <a:solidFill>
                <a:srgbClr val="000000"/>
              </a:solidFill>
              <a:latin typeface="Arial"/>
              <a:cs typeface="Arial"/>
            </a:rPr>
            <a:t>Het financieel luik wordt opgesplitst in 5 onderdelen.</a:t>
          </a:r>
        </a:p>
        <a:p>
          <a:pPr algn="l" rtl="0">
            <a:defRPr sz="1000"/>
          </a:pPr>
          <a:endParaRPr lang="nl-BE" sz="400" b="0" i="0" u="none" strike="noStrike" baseline="0">
            <a:solidFill>
              <a:srgbClr val="000000"/>
            </a:solidFill>
            <a:latin typeface="Arial"/>
            <a:cs typeface="Arial"/>
          </a:endParaRPr>
        </a:p>
        <a:p>
          <a:pPr algn="l" rtl="0">
            <a:defRPr sz="1000"/>
          </a:pPr>
          <a:r>
            <a:rPr lang="nl-BE" sz="950" b="0" i="1" u="none" strike="noStrike" baseline="0">
              <a:solidFill>
                <a:srgbClr val="000000"/>
              </a:solidFill>
              <a:latin typeface="Arial"/>
              <a:cs typeface="Arial"/>
            </a:rPr>
            <a:t>Investeringen</a:t>
          </a:r>
        </a:p>
        <a:p>
          <a:pPr algn="l" rtl="0">
            <a:defRPr sz="1000"/>
          </a:pPr>
          <a:r>
            <a:rPr lang="nl-BE" sz="950" b="0" i="0" u="none" strike="noStrike" baseline="0">
              <a:solidFill>
                <a:srgbClr val="000000"/>
              </a:solidFill>
              <a:latin typeface="Arial"/>
              <a:cs typeface="Arial"/>
            </a:rPr>
            <a:t>Wat zijn de geplande investeringen?</a:t>
          </a:r>
          <a:endParaRPr lang="nl-BE" sz="200" b="0" i="0" u="none" strike="noStrike" baseline="0">
            <a:solidFill>
              <a:srgbClr val="000000"/>
            </a:solidFill>
            <a:latin typeface="Arial"/>
            <a:cs typeface="Arial"/>
          </a:endParaRPr>
        </a:p>
        <a:p>
          <a:pPr algn="l" rtl="0">
            <a:defRPr sz="1000"/>
          </a:pPr>
          <a:endParaRPr lang="nl-BE" sz="400" b="0" i="0" u="none" strike="noStrike" baseline="0">
            <a:solidFill>
              <a:srgbClr val="000000"/>
            </a:solidFill>
            <a:latin typeface="Arial"/>
            <a:cs typeface="Arial"/>
          </a:endParaRPr>
        </a:p>
        <a:p>
          <a:pPr algn="l" rtl="0">
            <a:defRPr sz="1000"/>
          </a:pPr>
          <a:r>
            <a:rPr lang="nl-BE" sz="950" b="0" i="1" u="none" strike="noStrike" baseline="0">
              <a:solidFill>
                <a:srgbClr val="000000"/>
              </a:solidFill>
              <a:latin typeface="Arial"/>
              <a:cs typeface="Arial"/>
            </a:rPr>
            <a:t>Financiering</a:t>
          </a:r>
        </a:p>
        <a:p>
          <a:pPr algn="l" rtl="0">
            <a:spcAft>
              <a:spcPts val="600"/>
            </a:spcAft>
            <a:defRPr sz="1000"/>
          </a:pPr>
          <a:r>
            <a:rPr lang="nl-BE" sz="950" b="0" i="0" u="none" strike="noStrike" baseline="0">
              <a:solidFill>
                <a:srgbClr val="000000"/>
              </a:solidFill>
              <a:latin typeface="Arial"/>
              <a:cs typeface="Arial"/>
            </a:rPr>
            <a:t>Waarmee worden de investeringen gefinancierd?</a:t>
          </a:r>
          <a:r>
            <a:rPr lang="nl-BE" sz="200" b="0" i="0" u="none" strike="noStrike" baseline="0">
              <a:solidFill>
                <a:srgbClr val="000000"/>
              </a:solidFill>
              <a:latin typeface="Arial"/>
              <a:cs typeface="Arial"/>
            </a:rPr>
            <a:t> </a:t>
          </a:r>
          <a:br>
            <a:rPr lang="nl-BE" sz="200" b="0" i="0" u="none" strike="noStrike" baseline="0">
              <a:solidFill>
                <a:srgbClr val="000000"/>
              </a:solidFill>
              <a:latin typeface="Arial"/>
              <a:cs typeface="Arial"/>
            </a:rPr>
          </a:br>
          <a:r>
            <a:rPr lang="nl-BE" sz="400" b="0" i="0" u="none" strike="noStrike" baseline="0">
              <a:solidFill>
                <a:srgbClr val="000000"/>
              </a:solidFill>
              <a:latin typeface="Arial"/>
              <a:cs typeface="Arial"/>
            </a:rPr>
            <a:t/>
          </a:r>
          <a:br>
            <a:rPr lang="nl-BE" sz="400" b="0" i="0" u="none" strike="noStrike" baseline="0">
              <a:solidFill>
                <a:srgbClr val="000000"/>
              </a:solidFill>
              <a:latin typeface="Arial"/>
              <a:cs typeface="Arial"/>
            </a:rPr>
          </a:br>
          <a:r>
            <a:rPr lang="nl-BE" sz="950" b="0" i="1" u="none" strike="noStrike" baseline="0">
              <a:solidFill>
                <a:srgbClr val="000000"/>
              </a:solidFill>
              <a:latin typeface="Arial"/>
              <a:cs typeface="Arial"/>
            </a:rPr>
            <a:t>Vaste kosten</a:t>
          </a:r>
          <a:br>
            <a:rPr lang="nl-BE" sz="950" b="0" i="1" u="none" strike="noStrike" baseline="0">
              <a:solidFill>
                <a:srgbClr val="000000"/>
              </a:solidFill>
              <a:latin typeface="Arial"/>
              <a:cs typeface="Arial"/>
            </a:rPr>
          </a:br>
          <a:r>
            <a:rPr lang="nl-BE" sz="950" b="0" i="0" u="none" strike="noStrike" baseline="0">
              <a:solidFill>
                <a:srgbClr val="000000"/>
              </a:solidFill>
              <a:latin typeface="Arial"/>
              <a:cs typeface="Arial"/>
            </a:rPr>
            <a:t>Wat zijn de jaarlijks terugkerende kosten?</a:t>
          </a:r>
          <a:br>
            <a:rPr lang="nl-BE" sz="950" b="0" i="0" u="none" strike="noStrike" baseline="0">
              <a:solidFill>
                <a:srgbClr val="000000"/>
              </a:solidFill>
              <a:latin typeface="Arial"/>
              <a:cs typeface="Arial"/>
            </a:rPr>
          </a:br>
          <a:r>
            <a:rPr lang="nl-BE" sz="400" b="0" i="0" u="none" strike="noStrike" baseline="0">
              <a:solidFill>
                <a:srgbClr val="000000"/>
              </a:solidFill>
              <a:latin typeface="Arial"/>
              <a:cs typeface="Arial"/>
            </a:rPr>
            <a:t/>
          </a:r>
          <a:br>
            <a:rPr lang="nl-BE" sz="400" b="0" i="0" u="none" strike="noStrike" baseline="0">
              <a:solidFill>
                <a:srgbClr val="000000"/>
              </a:solidFill>
              <a:latin typeface="Arial"/>
              <a:cs typeface="Arial"/>
            </a:rPr>
          </a:br>
          <a:r>
            <a:rPr lang="nl-BE" sz="950" b="0" i="1" u="none" strike="noStrike" baseline="0">
              <a:solidFill>
                <a:srgbClr val="000000"/>
              </a:solidFill>
              <a:latin typeface="Arial"/>
              <a:cs typeface="Arial"/>
            </a:rPr>
            <a:t>Marges</a:t>
          </a:r>
          <a:br>
            <a:rPr lang="nl-BE" sz="950" b="0" i="1" u="none" strike="noStrike" baseline="0">
              <a:solidFill>
                <a:srgbClr val="000000"/>
              </a:solidFill>
              <a:latin typeface="Arial"/>
              <a:cs typeface="Arial"/>
            </a:rPr>
          </a:br>
          <a:r>
            <a:rPr lang="nl-BE" sz="950" b="0" i="0" u="none" strike="noStrike" baseline="0">
              <a:solidFill>
                <a:srgbClr val="000000"/>
              </a:solidFill>
              <a:latin typeface="Arial"/>
              <a:cs typeface="Arial"/>
            </a:rPr>
            <a:t>Welke winstmarge blijft over om de vaste kosten te dekken?</a:t>
          </a:r>
          <a:br>
            <a:rPr lang="nl-BE" sz="950" b="0" i="0" u="none" strike="noStrike" baseline="0">
              <a:solidFill>
                <a:srgbClr val="000000"/>
              </a:solidFill>
              <a:latin typeface="Arial"/>
              <a:cs typeface="Arial"/>
            </a:rPr>
          </a:br>
          <a:r>
            <a:rPr lang="nl-BE" sz="400" b="0" i="0" u="none" strike="noStrike" baseline="0">
              <a:solidFill>
                <a:srgbClr val="000000"/>
              </a:solidFill>
              <a:latin typeface="Arial"/>
              <a:cs typeface="Arial"/>
            </a:rPr>
            <a:t/>
          </a:r>
          <a:br>
            <a:rPr lang="nl-BE" sz="400" b="0" i="0" u="none" strike="noStrike" baseline="0">
              <a:solidFill>
                <a:srgbClr val="000000"/>
              </a:solidFill>
              <a:latin typeface="Arial"/>
              <a:cs typeface="Arial"/>
            </a:rPr>
          </a:br>
          <a:r>
            <a:rPr lang="nl-BE" sz="950" b="0" i="1" u="none" strike="noStrike" baseline="0">
              <a:solidFill>
                <a:srgbClr val="000000"/>
              </a:solidFill>
              <a:latin typeface="Arial"/>
              <a:cs typeface="Arial"/>
            </a:rPr>
            <a:t>Doodpuntomzet</a:t>
          </a:r>
          <a:br>
            <a:rPr lang="nl-BE" sz="950" b="0" i="1" u="none" strike="noStrike" baseline="0">
              <a:solidFill>
                <a:srgbClr val="000000"/>
              </a:solidFill>
              <a:latin typeface="Arial"/>
              <a:cs typeface="Arial"/>
            </a:rPr>
          </a:br>
          <a:r>
            <a:rPr lang="nl-BE" sz="950" b="0" i="0" u="none" strike="noStrike" baseline="0">
              <a:solidFill>
                <a:srgbClr val="000000"/>
              </a:solidFill>
              <a:latin typeface="Arial"/>
              <a:cs typeface="Arial"/>
            </a:rPr>
            <a:t>Bij welke omzet is er winst noch verlies?</a:t>
          </a:r>
        </a:p>
        <a:p>
          <a:pPr algn="l" rtl="0">
            <a:defRPr sz="1000"/>
          </a:pPr>
          <a:endParaRPr lang="nl-BE" sz="950" b="0" i="0" u="none" strike="noStrike" baseline="0">
            <a:solidFill>
              <a:srgbClr val="000000"/>
            </a:solidFill>
            <a:latin typeface="Arial"/>
            <a:cs typeface="Arial"/>
          </a:endParaRPr>
        </a:p>
        <a:p>
          <a:pPr algn="l" rtl="0">
            <a:defRPr sz="1000"/>
          </a:pPr>
          <a:endParaRPr lang="nl-BE" sz="950" b="0" i="0" u="none" strike="noStrike" baseline="0">
            <a:solidFill>
              <a:srgbClr val="000000"/>
            </a:solidFill>
            <a:latin typeface="Arial"/>
            <a:cs typeface="Arial"/>
          </a:endParaRPr>
        </a:p>
      </xdr:txBody>
    </xdr:sp>
    <xdr:clientData/>
  </xdr:twoCellAnchor>
  <xdr:twoCellAnchor editAs="oneCell">
    <xdr:from>
      <xdr:col>1</xdr:col>
      <xdr:colOff>2811780</xdr:colOff>
      <xdr:row>107</xdr:row>
      <xdr:rowOff>7620</xdr:rowOff>
    </xdr:from>
    <xdr:to>
      <xdr:col>1</xdr:col>
      <xdr:colOff>2811780</xdr:colOff>
      <xdr:row>112</xdr:row>
      <xdr:rowOff>7619</xdr:rowOff>
    </xdr:to>
    <xdr:sp macro="" textlink="">
      <xdr:nvSpPr>
        <xdr:cNvPr id="22" name="Line 13"/>
        <xdr:cNvSpPr>
          <a:spLocks noChangeShapeType="1"/>
        </xdr:cNvSpPr>
      </xdr:nvSpPr>
      <xdr:spPr bwMode="auto">
        <a:xfrm>
          <a:off x="1219200" y="25488900"/>
          <a:ext cx="0" cy="838200"/>
        </a:xfrm>
        <a:prstGeom prst="line">
          <a:avLst/>
        </a:prstGeom>
        <a:noFill/>
        <a:ln w="76200">
          <a:solidFill>
            <a:srgbClr val="67904B"/>
          </a:solidFill>
          <a:round/>
          <a:headEnd/>
          <a:tailEnd type="triangle" w="med" len="med"/>
        </a:ln>
      </xdr:spPr>
    </xdr:sp>
    <xdr:clientData/>
  </xdr:twoCellAnchor>
  <xdr:twoCellAnchor>
    <xdr:from>
      <xdr:col>1</xdr:col>
      <xdr:colOff>4617720</xdr:colOff>
      <xdr:row>110</xdr:row>
      <xdr:rowOff>160020</xdr:rowOff>
    </xdr:from>
    <xdr:to>
      <xdr:col>1</xdr:col>
      <xdr:colOff>5044440</xdr:colOff>
      <xdr:row>114</xdr:row>
      <xdr:rowOff>91440</xdr:rowOff>
    </xdr:to>
    <xdr:grpSp>
      <xdr:nvGrpSpPr>
        <xdr:cNvPr id="23" name="Groep 41"/>
        <xdr:cNvGrpSpPr>
          <a:grpSpLocks/>
        </xdr:cNvGrpSpPr>
      </xdr:nvGrpSpPr>
      <xdr:grpSpPr bwMode="auto">
        <a:xfrm>
          <a:off x="4846320" y="20333970"/>
          <a:ext cx="426720" cy="579120"/>
          <a:chOff x="4720891" y="29291742"/>
          <a:chExt cx="418792" cy="572034"/>
        </a:xfrm>
      </xdr:grpSpPr>
      <xdr:sp macro="" textlink="">
        <xdr:nvSpPr>
          <xdr:cNvPr id="24" name="Line 14"/>
          <xdr:cNvSpPr>
            <a:spLocks noChangeShapeType="1"/>
          </xdr:cNvSpPr>
        </xdr:nvSpPr>
        <xdr:spPr bwMode="auto">
          <a:xfrm>
            <a:off x="5127503" y="29291742"/>
            <a:ext cx="0" cy="572034"/>
          </a:xfrm>
          <a:prstGeom prst="line">
            <a:avLst/>
          </a:prstGeom>
          <a:noFill/>
          <a:ln w="31750">
            <a:solidFill>
              <a:srgbClr val="67904B"/>
            </a:solidFill>
            <a:round/>
            <a:headEnd/>
            <a:tailEnd/>
          </a:ln>
        </xdr:spPr>
      </xdr:sp>
      <xdr:sp macro="" textlink="">
        <xdr:nvSpPr>
          <xdr:cNvPr id="25" name="Line 23"/>
          <xdr:cNvSpPr>
            <a:spLocks noChangeShapeType="1"/>
          </xdr:cNvSpPr>
        </xdr:nvSpPr>
        <xdr:spPr bwMode="auto">
          <a:xfrm flipH="1" flipV="1">
            <a:off x="4720891" y="29829452"/>
            <a:ext cx="418792" cy="0"/>
          </a:xfrm>
          <a:prstGeom prst="line">
            <a:avLst/>
          </a:prstGeom>
          <a:noFill/>
          <a:ln w="76200">
            <a:solidFill>
              <a:srgbClr val="67904B"/>
            </a:solidFill>
            <a:round/>
            <a:headEnd/>
            <a:tailEnd type="triangle" w="med" len="med"/>
          </a:ln>
        </xdr:spPr>
      </xdr:sp>
    </xdr:grpSp>
    <xdr:clientData/>
  </xdr:twoCellAnchor>
  <xdr:twoCellAnchor>
    <xdr:from>
      <xdr:col>1</xdr:col>
      <xdr:colOff>579120</xdr:colOff>
      <xdr:row>111</xdr:row>
      <xdr:rowOff>0</xdr:rowOff>
    </xdr:from>
    <xdr:to>
      <xdr:col>1</xdr:col>
      <xdr:colOff>998220</xdr:colOff>
      <xdr:row>114</xdr:row>
      <xdr:rowOff>91440</xdr:rowOff>
    </xdr:to>
    <xdr:grpSp>
      <xdr:nvGrpSpPr>
        <xdr:cNvPr id="26" name="Groep 45"/>
        <xdr:cNvGrpSpPr>
          <a:grpSpLocks/>
        </xdr:cNvGrpSpPr>
      </xdr:nvGrpSpPr>
      <xdr:grpSpPr bwMode="auto">
        <a:xfrm flipH="1">
          <a:off x="807720" y="20335875"/>
          <a:ext cx="419100" cy="577215"/>
          <a:chOff x="4720891" y="29291742"/>
          <a:chExt cx="418792" cy="572034"/>
        </a:xfrm>
      </xdr:grpSpPr>
      <xdr:sp macro="" textlink="">
        <xdr:nvSpPr>
          <xdr:cNvPr id="27" name="Line 14"/>
          <xdr:cNvSpPr>
            <a:spLocks noChangeShapeType="1"/>
          </xdr:cNvSpPr>
        </xdr:nvSpPr>
        <xdr:spPr bwMode="auto">
          <a:xfrm>
            <a:off x="5127503" y="29291742"/>
            <a:ext cx="0" cy="572034"/>
          </a:xfrm>
          <a:prstGeom prst="line">
            <a:avLst/>
          </a:prstGeom>
          <a:noFill/>
          <a:ln w="31750">
            <a:solidFill>
              <a:srgbClr val="67904B"/>
            </a:solidFill>
            <a:round/>
            <a:headEnd/>
            <a:tailEnd/>
          </a:ln>
        </xdr:spPr>
      </xdr:sp>
      <xdr:sp macro="" textlink="">
        <xdr:nvSpPr>
          <xdr:cNvPr id="28" name="Line 23"/>
          <xdr:cNvSpPr>
            <a:spLocks noChangeShapeType="1"/>
          </xdr:cNvSpPr>
        </xdr:nvSpPr>
        <xdr:spPr bwMode="auto">
          <a:xfrm flipH="1" flipV="1">
            <a:off x="4720891" y="29829452"/>
            <a:ext cx="418792" cy="0"/>
          </a:xfrm>
          <a:prstGeom prst="line">
            <a:avLst/>
          </a:prstGeom>
          <a:noFill/>
          <a:ln w="76200">
            <a:solidFill>
              <a:srgbClr val="67904B"/>
            </a:solidFill>
            <a:round/>
            <a:headEnd/>
            <a:tailEnd type="triangle" w="med" len="med"/>
          </a:ln>
        </xdr:spPr>
      </xdr:sp>
    </xdr:grpSp>
    <xdr:clientData/>
  </xdr:twoCellAnchor>
  <xdr:twoCellAnchor>
    <xdr:from>
      <xdr:col>1</xdr:col>
      <xdr:colOff>556260</xdr:colOff>
      <xdr:row>98</xdr:row>
      <xdr:rowOff>60960</xdr:rowOff>
    </xdr:from>
    <xdr:to>
      <xdr:col>1</xdr:col>
      <xdr:colOff>1661160</xdr:colOff>
      <xdr:row>107</xdr:row>
      <xdr:rowOff>129540</xdr:rowOff>
    </xdr:to>
    <xdr:grpSp>
      <xdr:nvGrpSpPr>
        <xdr:cNvPr id="29" name="Groep 51"/>
        <xdr:cNvGrpSpPr>
          <a:grpSpLocks/>
        </xdr:cNvGrpSpPr>
      </xdr:nvGrpSpPr>
      <xdr:grpSpPr bwMode="auto">
        <a:xfrm>
          <a:off x="784860" y="18291810"/>
          <a:ext cx="1104900" cy="1525905"/>
          <a:chOff x="766415" y="27258845"/>
          <a:chExt cx="1080000" cy="1519823"/>
        </a:xfrm>
      </xdr:grpSpPr>
      <xdr:sp macro="" textlink="">
        <xdr:nvSpPr>
          <xdr:cNvPr id="30" name="Line 14"/>
          <xdr:cNvSpPr>
            <a:spLocks noChangeShapeType="1"/>
          </xdr:cNvSpPr>
        </xdr:nvSpPr>
        <xdr:spPr bwMode="auto">
          <a:xfrm rot="16200000" flipV="1">
            <a:off x="1306415" y="26718845"/>
            <a:ext cx="0" cy="1080000"/>
          </a:xfrm>
          <a:prstGeom prst="line">
            <a:avLst/>
          </a:prstGeom>
          <a:noFill/>
          <a:ln w="31750">
            <a:solidFill>
              <a:srgbClr val="67904B"/>
            </a:solidFill>
            <a:round/>
            <a:headEnd/>
            <a:tailEnd/>
          </a:ln>
        </xdr:spPr>
      </xdr:sp>
      <xdr:sp macro="" textlink="">
        <xdr:nvSpPr>
          <xdr:cNvPr id="31" name="Line 23"/>
          <xdr:cNvSpPr>
            <a:spLocks noChangeShapeType="1"/>
          </xdr:cNvSpPr>
        </xdr:nvSpPr>
        <xdr:spPr bwMode="auto">
          <a:xfrm rot="16200000" flipH="1">
            <a:off x="44739" y="28022668"/>
            <a:ext cx="1512000" cy="0"/>
          </a:xfrm>
          <a:prstGeom prst="line">
            <a:avLst/>
          </a:prstGeom>
          <a:noFill/>
          <a:ln w="76200">
            <a:solidFill>
              <a:srgbClr val="67904B"/>
            </a:solidFill>
            <a:round/>
            <a:headEnd/>
            <a:tailEnd type="triangle" w="med" len="med"/>
          </a:ln>
        </xdr:spPr>
      </xdr:sp>
    </xdr:grpSp>
    <xdr:clientData/>
  </xdr:twoCellAnchor>
  <xdr:twoCellAnchor>
    <xdr:from>
      <xdr:col>1</xdr:col>
      <xdr:colOff>3939540</xdr:colOff>
      <xdr:row>98</xdr:row>
      <xdr:rowOff>45720</xdr:rowOff>
    </xdr:from>
    <xdr:to>
      <xdr:col>1</xdr:col>
      <xdr:colOff>5044440</xdr:colOff>
      <xdr:row>107</xdr:row>
      <xdr:rowOff>129540</xdr:rowOff>
    </xdr:to>
    <xdr:grpSp>
      <xdr:nvGrpSpPr>
        <xdr:cNvPr id="32" name="Groep 55"/>
        <xdr:cNvGrpSpPr>
          <a:grpSpLocks/>
        </xdr:cNvGrpSpPr>
      </xdr:nvGrpSpPr>
      <xdr:grpSpPr bwMode="auto">
        <a:xfrm flipH="1">
          <a:off x="4168140" y="18276570"/>
          <a:ext cx="1104900" cy="1541145"/>
          <a:chOff x="766415" y="27258845"/>
          <a:chExt cx="1080000" cy="1519823"/>
        </a:xfrm>
      </xdr:grpSpPr>
      <xdr:sp macro="" textlink="">
        <xdr:nvSpPr>
          <xdr:cNvPr id="33" name="Line 14"/>
          <xdr:cNvSpPr>
            <a:spLocks noChangeShapeType="1"/>
          </xdr:cNvSpPr>
        </xdr:nvSpPr>
        <xdr:spPr bwMode="auto">
          <a:xfrm rot="16200000" flipV="1">
            <a:off x="1306415" y="26718845"/>
            <a:ext cx="0" cy="1080000"/>
          </a:xfrm>
          <a:prstGeom prst="line">
            <a:avLst/>
          </a:prstGeom>
          <a:noFill/>
          <a:ln w="31750">
            <a:solidFill>
              <a:srgbClr val="67904B"/>
            </a:solidFill>
            <a:round/>
            <a:headEnd/>
            <a:tailEnd/>
          </a:ln>
        </xdr:spPr>
      </xdr:sp>
      <xdr:sp macro="" textlink="">
        <xdr:nvSpPr>
          <xdr:cNvPr id="34" name="Line 23"/>
          <xdr:cNvSpPr>
            <a:spLocks noChangeShapeType="1"/>
          </xdr:cNvSpPr>
        </xdr:nvSpPr>
        <xdr:spPr bwMode="auto">
          <a:xfrm rot="16200000" flipH="1">
            <a:off x="44739" y="28022668"/>
            <a:ext cx="1512000" cy="0"/>
          </a:xfrm>
          <a:prstGeom prst="line">
            <a:avLst/>
          </a:prstGeom>
          <a:noFill/>
          <a:ln w="76200">
            <a:solidFill>
              <a:srgbClr val="67904B"/>
            </a:solidFill>
            <a:round/>
            <a:headEnd/>
            <a:tailEnd type="triangle" w="med" len="med"/>
          </a:ln>
        </xdr:spPr>
      </xdr:sp>
    </xdr:grpSp>
    <xdr:clientData/>
  </xdr:twoCellAnchor>
  <xdr:twoCellAnchor editAs="oneCell">
    <xdr:from>
      <xdr:col>1</xdr:col>
      <xdr:colOff>1356360</xdr:colOff>
      <xdr:row>128</xdr:row>
      <xdr:rowOff>91440</xdr:rowOff>
    </xdr:from>
    <xdr:to>
      <xdr:col>1</xdr:col>
      <xdr:colOff>1356360</xdr:colOff>
      <xdr:row>131</xdr:row>
      <xdr:rowOff>68579</xdr:rowOff>
    </xdr:to>
    <xdr:sp macro="" textlink="">
      <xdr:nvSpPr>
        <xdr:cNvPr id="35" name="Line 13"/>
        <xdr:cNvSpPr>
          <a:spLocks noChangeShapeType="1"/>
        </xdr:cNvSpPr>
      </xdr:nvSpPr>
      <xdr:spPr bwMode="auto">
        <a:xfrm>
          <a:off x="1219200" y="29093160"/>
          <a:ext cx="0" cy="480060"/>
        </a:xfrm>
        <a:prstGeom prst="line">
          <a:avLst/>
        </a:prstGeom>
        <a:noFill/>
        <a:ln w="76200">
          <a:solidFill>
            <a:srgbClr val="67904B"/>
          </a:solidFill>
          <a:round/>
          <a:headEnd/>
          <a:tailEnd type="triangle" w="med" len="med"/>
        </a:ln>
      </xdr:spPr>
    </xdr:sp>
    <xdr:clientData/>
  </xdr:twoCellAnchor>
  <xdr:twoCellAnchor editAs="oneCell">
    <xdr:from>
      <xdr:col>1</xdr:col>
      <xdr:colOff>5678226</xdr:colOff>
      <xdr:row>135</xdr:row>
      <xdr:rowOff>22860</xdr:rowOff>
    </xdr:from>
    <xdr:to>
      <xdr:col>1</xdr:col>
      <xdr:colOff>5927781</xdr:colOff>
      <xdr:row>135</xdr:row>
      <xdr:rowOff>22860</xdr:rowOff>
    </xdr:to>
    <xdr:sp macro="" textlink="">
      <xdr:nvSpPr>
        <xdr:cNvPr id="36" name="Line 17"/>
        <xdr:cNvSpPr>
          <a:spLocks noChangeShapeType="1"/>
        </xdr:cNvSpPr>
      </xdr:nvSpPr>
      <xdr:spPr bwMode="auto">
        <a:xfrm rot="5400000" flipV="1">
          <a:off x="6034917" y="25367104"/>
          <a:ext cx="0" cy="249555"/>
        </a:xfrm>
        <a:prstGeom prst="line">
          <a:avLst/>
        </a:prstGeom>
        <a:noFill/>
        <a:ln w="31750">
          <a:solidFill>
            <a:srgbClr val="67904B"/>
          </a:solidFill>
          <a:round/>
          <a:headEnd/>
          <a:tailEnd/>
        </a:ln>
      </xdr:spPr>
    </xdr:sp>
    <xdr:clientData/>
  </xdr:twoCellAnchor>
  <xdr:twoCellAnchor editAs="oneCell">
    <xdr:from>
      <xdr:col>0</xdr:col>
      <xdr:colOff>1</xdr:colOff>
      <xdr:row>0</xdr:row>
      <xdr:rowOff>1</xdr:rowOff>
    </xdr:from>
    <xdr:to>
      <xdr:col>2</xdr:col>
      <xdr:colOff>10528</xdr:colOff>
      <xdr:row>54</xdr:row>
      <xdr:rowOff>19050</xdr:rowOff>
    </xdr:to>
    <xdr:pic>
      <xdr:nvPicPr>
        <xdr:cNvPr id="3076"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1" y="1"/>
          <a:ext cx="6211302" cy="8762999"/>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xdr:col>
          <xdr:colOff>1304925</xdr:colOff>
          <xdr:row>549</xdr:row>
          <xdr:rowOff>0</xdr:rowOff>
        </xdr:from>
        <xdr:to>
          <xdr:col>1</xdr:col>
          <xdr:colOff>2914650</xdr:colOff>
          <xdr:row>550</xdr:row>
          <xdr:rowOff>28575</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Eenmanszaak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3257550</xdr:colOff>
          <xdr:row>549</xdr:row>
          <xdr:rowOff>0</xdr:rowOff>
        </xdr:from>
        <xdr:to>
          <xdr:col>1</xdr:col>
          <xdr:colOff>4943475</xdr:colOff>
          <xdr:row>550</xdr:row>
          <xdr:rowOff>28575</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Vennootschap</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923925</xdr:colOff>
          <xdr:row>297</xdr:row>
          <xdr:rowOff>0</xdr:rowOff>
        </xdr:from>
        <xdr:to>
          <xdr:col>0</xdr:col>
          <xdr:colOff>1447800</xdr:colOff>
          <xdr:row>298</xdr:row>
          <xdr:rowOff>38100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neen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297</xdr:row>
          <xdr:rowOff>0</xdr:rowOff>
        </xdr:from>
        <xdr:to>
          <xdr:col>0</xdr:col>
          <xdr:colOff>638175</xdr:colOff>
          <xdr:row>298</xdr:row>
          <xdr:rowOff>38100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312</xdr:row>
          <xdr:rowOff>0</xdr:rowOff>
        </xdr:from>
        <xdr:to>
          <xdr:col>0</xdr:col>
          <xdr:colOff>1466850</xdr:colOff>
          <xdr:row>313</xdr:row>
          <xdr:rowOff>57150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neen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312</xdr:row>
          <xdr:rowOff>0</xdr:rowOff>
        </xdr:from>
        <xdr:to>
          <xdr:col>0</xdr:col>
          <xdr:colOff>638175</xdr:colOff>
          <xdr:row>313</xdr:row>
          <xdr:rowOff>57150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329</xdr:row>
          <xdr:rowOff>0</xdr:rowOff>
        </xdr:from>
        <xdr:to>
          <xdr:col>0</xdr:col>
          <xdr:colOff>1485900</xdr:colOff>
          <xdr:row>330</xdr:row>
          <xdr:rowOff>66675</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neen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329</xdr:row>
          <xdr:rowOff>0</xdr:rowOff>
        </xdr:from>
        <xdr:to>
          <xdr:col>0</xdr:col>
          <xdr:colOff>638175</xdr:colOff>
          <xdr:row>330</xdr:row>
          <xdr:rowOff>66675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292</xdr:row>
          <xdr:rowOff>0</xdr:rowOff>
        </xdr:from>
        <xdr:to>
          <xdr:col>0</xdr:col>
          <xdr:colOff>638175</xdr:colOff>
          <xdr:row>293</xdr:row>
          <xdr:rowOff>57150</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292</xdr:row>
          <xdr:rowOff>0</xdr:rowOff>
        </xdr:from>
        <xdr:to>
          <xdr:col>0</xdr:col>
          <xdr:colOff>1447800</xdr:colOff>
          <xdr:row>293</xdr:row>
          <xdr:rowOff>57150</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neen</a:t>
              </a:r>
            </a:p>
          </xdr:txBody>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goudengids.be/" TargetMode="External"/><Relationship Id="rId13" Type="http://schemas.openxmlformats.org/officeDocument/2006/relationships/hyperlink" Target="http://www.oivo-crioc.org/nl" TargetMode="External"/><Relationship Id="rId18" Type="http://schemas.openxmlformats.org/officeDocument/2006/relationships/hyperlink" Target="http://www.designvlaanderen.be/" TargetMode="External"/><Relationship Id="rId26" Type="http://schemas.openxmlformats.org/officeDocument/2006/relationships/hyperlink" Target="http://www.agentschapondernemen.be/download/file/fid/5004" TargetMode="External"/><Relationship Id="rId3" Type="http://schemas.openxmlformats.org/officeDocument/2006/relationships/hyperlink" Target="http://www.flandersdc.be/" TargetMode="External"/><Relationship Id="rId21" Type="http://schemas.openxmlformats.org/officeDocument/2006/relationships/hyperlink" Target="http://www.agentschapondernemen.be/download/file/fid/2169" TargetMode="External"/><Relationship Id="rId34" Type="http://schemas.openxmlformats.org/officeDocument/2006/relationships/drawing" Target="../drawings/drawing1.xml"/><Relationship Id="rId7" Type="http://schemas.openxmlformats.org/officeDocument/2006/relationships/hyperlink" Target="http://www.boip.int/" TargetMode="External"/><Relationship Id="rId12" Type="http://schemas.openxmlformats.org/officeDocument/2006/relationships/hyperlink" Target="http://www.sectorlink.be/" TargetMode="External"/><Relationship Id="rId17" Type="http://schemas.openxmlformats.org/officeDocument/2006/relationships/hyperlink" Target="http://www.faronet.be/files/bijlagen/e-documenten/trendboekje_0.pdf" TargetMode="External"/><Relationship Id="rId25" Type="http://schemas.openxmlformats.org/officeDocument/2006/relationships/hyperlink" Target="http://www.agentschapondernemen.be/download/file/fid/5003" TargetMode="External"/><Relationship Id="rId33" Type="http://schemas.openxmlformats.org/officeDocument/2006/relationships/printerSettings" Target="../printerSettings/printerSettings1.bin"/><Relationship Id="rId2" Type="http://schemas.openxmlformats.org/officeDocument/2006/relationships/hyperlink" Target="http://www.sectorlink.be/" TargetMode="External"/><Relationship Id="rId16" Type="http://schemas.openxmlformats.org/officeDocument/2006/relationships/hyperlink" Target="http://vdab.be/magezine/jan09/zelfstandig.shtml" TargetMode="External"/><Relationship Id="rId20" Type="http://schemas.openxmlformats.org/officeDocument/2006/relationships/hyperlink" Target="http://www.agentschapondernemen.be/sites/default/files/documenten/leidraad-voor-het-opstellen-van-een-ondernemingsplan-lr.pdf" TargetMode="External"/><Relationship Id="rId29" Type="http://schemas.openxmlformats.org/officeDocument/2006/relationships/hyperlink" Target="http://agentschapondernemen.be/sites/default/files/documenten/winkelbezoekfiche_food.docx" TargetMode="External"/><Relationship Id="rId1" Type="http://schemas.openxmlformats.org/officeDocument/2006/relationships/hyperlink" Target="http://www.flandersdc.be/" TargetMode="External"/><Relationship Id="rId6" Type="http://schemas.openxmlformats.org/officeDocument/2006/relationships/hyperlink" Target="http://www.hbd.nl/" TargetMode="External"/><Relationship Id="rId11" Type="http://schemas.openxmlformats.org/officeDocument/2006/relationships/hyperlink" Target="http://www.belgium.be/nl/economie/onderneming/oprichting/belangrijkste_stappen/vergunningen_en_erkenningen/" TargetMode="External"/><Relationship Id="rId24" Type="http://schemas.openxmlformats.org/officeDocument/2006/relationships/hyperlink" Target="http://www.agentschapondernemen.be/download/file/fid/5002" TargetMode="External"/><Relationship Id="rId32" Type="http://schemas.openxmlformats.org/officeDocument/2006/relationships/hyperlink" Target="http://www.agentschapondernemen.be/download/file/fid/1359" TargetMode="External"/><Relationship Id="rId37" Type="http://schemas.openxmlformats.org/officeDocument/2006/relationships/ctrlProp" Target="../ctrlProps/ctrlProp2.xml"/><Relationship Id="rId5" Type="http://schemas.openxmlformats.org/officeDocument/2006/relationships/hyperlink" Target="http://aps.vlaanderen.be/lokaal/lokale_statistieken.htm" TargetMode="External"/><Relationship Id="rId15" Type="http://schemas.openxmlformats.org/officeDocument/2006/relationships/hyperlink" Target="http://vdab.be/loopbaanbegeleiding/loopbaanbegeleidingscentra.shtml" TargetMode="External"/><Relationship Id="rId23" Type="http://schemas.openxmlformats.org/officeDocument/2006/relationships/hyperlink" Target="http://www.agentschapondernemen.be/sites/default/files/documenten/mijn_eigen_zaak.pdf" TargetMode="External"/><Relationship Id="rId28" Type="http://schemas.openxmlformats.org/officeDocument/2006/relationships/hyperlink" Target="http://www.agentschapondernemen.be/download/file/fid/5006" TargetMode="External"/><Relationship Id="rId36" Type="http://schemas.openxmlformats.org/officeDocument/2006/relationships/ctrlProp" Target="../ctrlProps/ctrlProp1.xml"/><Relationship Id="rId10" Type="http://schemas.openxmlformats.org/officeDocument/2006/relationships/hyperlink" Target="http://economie.fgov.be/nl/ondernemingen/vademecum/index.jsp" TargetMode="External"/><Relationship Id="rId19" Type="http://schemas.openxmlformats.org/officeDocument/2006/relationships/hyperlink" Target="http://www.assuralia.be/" TargetMode="External"/><Relationship Id="rId31" Type="http://schemas.openxmlformats.org/officeDocument/2006/relationships/hyperlink" Target="http://www.vlaamsbrabant.be/economie-landbouw/ondernemers-en-starters/kleinhandel/index.jsp" TargetMode="External"/><Relationship Id="rId4" Type="http://schemas.openxmlformats.org/officeDocument/2006/relationships/hyperlink" Target="http://www.limburg.be/eCache/39747/WWWLIMBURG-Projecten-Lokale_Economie-Publicaties-Studie_detailhandel_(2009).html?layout=0&amp;lbl=0&amp;lblgr=0&amp;lblnr=0" TargetMode="External"/><Relationship Id="rId9" Type="http://schemas.openxmlformats.org/officeDocument/2006/relationships/hyperlink" Target="http://www.e-zine.vlam.be/detail.phtml?id=190" TargetMode="External"/><Relationship Id="rId14" Type="http://schemas.openxmlformats.org/officeDocument/2006/relationships/hyperlink" Target="http://statbel.fgov.be/nl/binaries/1HBOhuishoudens__tcm325-92832.xls" TargetMode="External"/><Relationship Id="rId22" Type="http://schemas.openxmlformats.org/officeDocument/2006/relationships/hyperlink" Target="http://www.agentschapondernemen.be/themas/bedrijfslocatie" TargetMode="External"/><Relationship Id="rId27" Type="http://schemas.openxmlformats.org/officeDocument/2006/relationships/hyperlink" Target="http://www.agentschapondernemen.be/download/file/fid/5005" TargetMode="External"/><Relationship Id="rId30" Type="http://schemas.openxmlformats.org/officeDocument/2006/relationships/hyperlink" Target="http://agentschapondernemen.be/sites/default/files/documenten/winkelbezoekfiche_non-food.docx" TargetMode="External"/><Relationship Id="rId35"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hyperlink" Target="http://www.bibf.be/ipc/tamenu.asp" TargetMode="External"/><Relationship Id="rId13" Type="http://schemas.openxmlformats.org/officeDocument/2006/relationships/hyperlink" Target="http://www.limburg.be/eCache/INT/27/132.bGJsPTAmbGJsbnI9MCZsYmxncj1pbmZvcHVudA.html" TargetMode="External"/><Relationship Id="rId18" Type="http://schemas.openxmlformats.org/officeDocument/2006/relationships/hyperlink" Target="http://economie.fgov.be/nl/consument/Internet/website_maken/Gids_websitehouders/index.jsp" TargetMode="External"/><Relationship Id="rId26" Type="http://schemas.openxmlformats.org/officeDocument/2006/relationships/hyperlink" Target="http://www.bibf.be/" TargetMode="External"/><Relationship Id="rId39" Type="http://schemas.openxmlformats.org/officeDocument/2006/relationships/ctrlProp" Target="../ctrlProps/ctrlProp9.xml"/><Relationship Id="rId3" Type="http://schemas.openxmlformats.org/officeDocument/2006/relationships/hyperlink" Target="http://www.minfin.fgov.be/portail2/nl/themes/transport/vehicles-use.htm" TargetMode="External"/><Relationship Id="rId21" Type="http://schemas.openxmlformats.org/officeDocument/2006/relationships/hyperlink" Target="http://www.belgium.be/nl/belastingen/inkomstenbelastingen/particulieren_en_zelfstandigen/aangifte/vestiging_van_de_aanslag/" TargetMode="External"/><Relationship Id="rId34" Type="http://schemas.openxmlformats.org/officeDocument/2006/relationships/ctrlProp" Target="../ctrlProps/ctrlProp4.xml"/><Relationship Id="rId7" Type="http://schemas.openxmlformats.org/officeDocument/2006/relationships/hyperlink" Target="http://www.vlao.be/images_sub/pdf/subsidies/Brochure%20financiering.pdf" TargetMode="External"/><Relationship Id="rId12" Type="http://schemas.openxmlformats.org/officeDocument/2006/relationships/hyperlink" Target="http://www.provant.be/bestuur/financi_n/provinciebelastingen/belastingtarieven/algemene_provinciebe/" TargetMode="External"/><Relationship Id="rId17" Type="http://schemas.openxmlformats.org/officeDocument/2006/relationships/hyperlink" Target="http://www.exhibitions.be/nl/beurskalender.asp" TargetMode="External"/><Relationship Id="rId25" Type="http://schemas.openxmlformats.org/officeDocument/2006/relationships/hyperlink" Target="http://www.kmo-portefeuille.be/" TargetMode="External"/><Relationship Id="rId33" Type="http://schemas.openxmlformats.org/officeDocument/2006/relationships/ctrlProp" Target="../ctrlProps/ctrlProp3.xml"/><Relationship Id="rId38" Type="http://schemas.openxmlformats.org/officeDocument/2006/relationships/ctrlProp" Target="../ctrlProps/ctrlProp8.xml"/><Relationship Id="rId2" Type="http://schemas.openxmlformats.org/officeDocument/2006/relationships/hyperlink" Target="http://www.sabam.be/" TargetMode="External"/><Relationship Id="rId16" Type="http://schemas.openxmlformats.org/officeDocument/2006/relationships/hyperlink" Target="http://www.west-vlaanderen.be/provincie/beleid_bestuur/provincialeAdministratie/provincialediensten/Pages/belastingen.aspx" TargetMode="External"/><Relationship Id="rId20" Type="http://schemas.openxmlformats.org/officeDocument/2006/relationships/hyperlink" Target="http://www.eengemaakteaangifte.be/" TargetMode="External"/><Relationship Id="rId29" Type="http://schemas.openxmlformats.org/officeDocument/2006/relationships/hyperlink" Target="http://www.kmoportefeuille.be/" TargetMode="External"/><Relationship Id="rId1" Type="http://schemas.openxmlformats.org/officeDocument/2006/relationships/hyperlink" Target="http://www.belgium.be/nl/leefmilieu/duurzaam_consumeren/afval/sorteren/bedrijfsafval/" TargetMode="External"/><Relationship Id="rId6" Type="http://schemas.openxmlformats.org/officeDocument/2006/relationships/hyperlink" Target="http://belastingen.vlaanderen.be/nlapps/default.asp" TargetMode="External"/><Relationship Id="rId11" Type="http://schemas.openxmlformats.org/officeDocument/2006/relationships/hyperlink" Target="http://www.nbb.be/" TargetMode="External"/><Relationship Id="rId24" Type="http://schemas.openxmlformats.org/officeDocument/2006/relationships/hyperlink" Target="http://www.rsvz.be/nl/selfemployed/pension/free_supplementary_pension.htm" TargetMode="External"/><Relationship Id="rId32" Type="http://schemas.openxmlformats.org/officeDocument/2006/relationships/vmlDrawing" Target="../drawings/vmlDrawing2.vml"/><Relationship Id="rId37" Type="http://schemas.openxmlformats.org/officeDocument/2006/relationships/ctrlProp" Target="../ctrlProps/ctrlProp7.xml"/><Relationship Id="rId40" Type="http://schemas.openxmlformats.org/officeDocument/2006/relationships/ctrlProp" Target="../ctrlProps/ctrlProp10.xml"/><Relationship Id="rId5" Type="http://schemas.openxmlformats.org/officeDocument/2006/relationships/hyperlink" Target="http://www.winwinlening.be/" TargetMode="External"/><Relationship Id="rId15" Type="http://schemas.openxmlformats.org/officeDocument/2006/relationships/hyperlink" Target="http://www.vlaamsbrabant.be/over-de-provincie/beleid-en-bestuur/financien/provinciale-belastingen/index.jsp" TargetMode="External"/><Relationship Id="rId23" Type="http://schemas.openxmlformats.org/officeDocument/2006/relationships/hyperlink" Target="http://www.belgium.be/nl/economie/onderneming/sociale_zekerheid/sociaal_secretariaat/" TargetMode="External"/><Relationship Id="rId28" Type="http://schemas.openxmlformats.org/officeDocument/2006/relationships/hyperlink" Target="http://www.assuralia.be/index.php?id=210&amp;L=0&amp;tx_ttnews%5btt_news%5d=1162&amp;cHash=b7e05fba4e5656c3d784a1e237b7aa10" TargetMode="External"/><Relationship Id="rId36" Type="http://schemas.openxmlformats.org/officeDocument/2006/relationships/ctrlProp" Target="../ctrlProps/ctrlProp6.xml"/><Relationship Id="rId10" Type="http://schemas.openxmlformats.org/officeDocument/2006/relationships/hyperlink" Target="http://www.rsvz.be/nl/companies/companycontribution/index.htm" TargetMode="External"/><Relationship Id="rId19" Type="http://schemas.openxmlformats.org/officeDocument/2006/relationships/hyperlink" Target="http://www.belgium.be/nl/economie/onderneming/oprichting/belangrijkste_stappen/vergunningen_en_erkenningen/" TargetMode="External"/><Relationship Id="rId31" Type="http://schemas.openxmlformats.org/officeDocument/2006/relationships/drawing" Target="../drawings/drawing2.xml"/><Relationship Id="rId4" Type="http://schemas.openxmlformats.org/officeDocument/2006/relationships/hyperlink" Target="http://www.bvergoed.be/" TargetMode="External"/><Relationship Id="rId9" Type="http://schemas.openxmlformats.org/officeDocument/2006/relationships/hyperlink" Target="http://www.kmo-portefeuille.be/" TargetMode="External"/><Relationship Id="rId14" Type="http://schemas.openxmlformats.org/officeDocument/2006/relationships/hyperlink" Target="http://www.oost-vlaanderen.be/public/over_provincie/financiering/belastingen/bedrijven/index.cfm" TargetMode="External"/><Relationship Id="rId22" Type="http://schemas.openxmlformats.org/officeDocument/2006/relationships/hyperlink" Target="http://www.rsvz.be/nl/selfemployed/contributionobligation/calculation.htm" TargetMode="External"/><Relationship Id="rId27" Type="http://schemas.openxmlformats.org/officeDocument/2006/relationships/hyperlink" Target="http://www.nbb.be/pub/03_00_00_00_00/03_05_00_00_00/03_05_01_00_00/03_05_01_05_00.htm?l=nl" TargetMode="External"/><Relationship Id="rId30" Type="http://schemas.openxmlformats.org/officeDocument/2006/relationships/printerSettings" Target="../printerSettings/printerSettings2.bin"/><Relationship Id="rId35"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winwinlening.be/" TargetMode="External"/><Relationship Id="rId1" Type="http://schemas.openxmlformats.org/officeDocument/2006/relationships/hyperlink" Target="http://www.fonds.or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E586"/>
  <sheetViews>
    <sheetView showGridLines="0" tabSelected="1" zoomScaleNormal="100" workbookViewId="0">
      <selection activeCell="A147" sqref="A147:B147"/>
    </sheetView>
  </sheetViews>
  <sheetFormatPr defaultColWidth="8.85546875" defaultRowHeight="12.75" x14ac:dyDescent="0.2"/>
  <cols>
    <col min="1" max="1" width="3.42578125" style="69" customWidth="1"/>
    <col min="2" max="2" width="89.5703125" style="69" customWidth="1"/>
    <col min="3" max="3" width="8.85546875" style="69" customWidth="1"/>
    <col min="4" max="16384" width="8.85546875" style="69"/>
  </cols>
  <sheetData>
    <row r="2" spans="1:1" x14ac:dyDescent="0.2">
      <c r="A2" s="142"/>
    </row>
    <row r="57" spans="1:2" ht="15" customHeight="1" x14ac:dyDescent="0.25">
      <c r="A57" s="66"/>
      <c r="B57" s="344"/>
    </row>
    <row r="58" spans="1:2" ht="18" x14ac:dyDescent="0.25">
      <c r="A58" s="644" t="s">
        <v>422</v>
      </c>
      <c r="B58" s="644"/>
    </row>
    <row r="60" spans="1:2" x14ac:dyDescent="0.2">
      <c r="A60" s="142"/>
    </row>
    <row r="61" spans="1:2" ht="18" x14ac:dyDescent="0.25">
      <c r="A61" s="644" t="s">
        <v>4</v>
      </c>
      <c r="B61" s="644"/>
    </row>
    <row r="62" spans="1:2" x14ac:dyDescent="0.2">
      <c r="A62" s="70"/>
      <c r="B62" s="70"/>
    </row>
    <row r="63" spans="1:2" ht="15.75" x14ac:dyDescent="0.25">
      <c r="A63" s="71"/>
      <c r="B63" s="71"/>
    </row>
    <row r="64" spans="1:2" x14ac:dyDescent="0.2">
      <c r="A64" s="72"/>
      <c r="B64" s="72"/>
    </row>
    <row r="65" spans="1:2" ht="45.75" customHeight="1" x14ac:dyDescent="0.2">
      <c r="A65" s="645" t="s">
        <v>523</v>
      </c>
      <c r="B65" s="645"/>
    </row>
    <row r="66" spans="1:2" x14ac:dyDescent="0.2">
      <c r="A66" s="73"/>
      <c r="B66" s="73"/>
    </row>
    <row r="67" spans="1:2" ht="57" customHeight="1" x14ac:dyDescent="0.2">
      <c r="A67" s="645" t="s">
        <v>423</v>
      </c>
      <c r="B67" s="645"/>
    </row>
    <row r="68" spans="1:2" x14ac:dyDescent="0.2">
      <c r="A68" s="73"/>
      <c r="B68" s="73"/>
    </row>
    <row r="69" spans="1:2" ht="12.75" customHeight="1" x14ac:dyDescent="0.2">
      <c r="A69" s="645" t="s">
        <v>425</v>
      </c>
      <c r="B69" s="645"/>
    </row>
    <row r="70" spans="1:2" ht="12.75" customHeight="1" x14ac:dyDescent="0.2">
      <c r="A70" s="647" t="s">
        <v>533</v>
      </c>
      <c r="B70" s="647"/>
    </row>
    <row r="71" spans="1:2" x14ac:dyDescent="0.2">
      <c r="A71" s="73"/>
      <c r="B71" s="73"/>
    </row>
    <row r="72" spans="1:2" ht="55.5" customHeight="1" x14ac:dyDescent="0.2">
      <c r="A72" s="645" t="s">
        <v>385</v>
      </c>
      <c r="B72" s="645"/>
    </row>
    <row r="73" spans="1:2" x14ac:dyDescent="0.2">
      <c r="A73" s="72"/>
      <c r="B73" s="72"/>
    </row>
    <row r="74" spans="1:2" x14ac:dyDescent="0.2">
      <c r="A74" s="72"/>
      <c r="B74" s="72"/>
    </row>
    <row r="75" spans="1:2" x14ac:dyDescent="0.2">
      <c r="A75" s="72"/>
      <c r="B75" s="72"/>
    </row>
    <row r="76" spans="1:2" x14ac:dyDescent="0.2">
      <c r="A76" s="72"/>
      <c r="B76" s="72"/>
    </row>
    <row r="77" spans="1:2" x14ac:dyDescent="0.2">
      <c r="A77" s="72"/>
      <c r="B77" s="72"/>
    </row>
    <row r="78" spans="1:2" ht="18" x14ac:dyDescent="0.25">
      <c r="A78" s="644" t="s">
        <v>5</v>
      </c>
      <c r="B78" s="644"/>
    </row>
    <row r="79" spans="1:2" ht="15.75" x14ac:dyDescent="0.25">
      <c r="A79" s="71"/>
      <c r="B79" s="71"/>
    </row>
    <row r="80" spans="1:2" x14ac:dyDescent="0.2">
      <c r="A80" s="72"/>
      <c r="B80" s="72"/>
    </row>
    <row r="81" spans="1:3" x14ac:dyDescent="0.2">
      <c r="A81" s="72"/>
      <c r="B81" s="72"/>
    </row>
    <row r="82" spans="1:3" x14ac:dyDescent="0.2">
      <c r="A82" s="645" t="s">
        <v>426</v>
      </c>
      <c r="B82" s="645"/>
    </row>
    <row r="83" spans="1:3" x14ac:dyDescent="0.2">
      <c r="A83" s="648" t="s">
        <v>424</v>
      </c>
      <c r="B83" s="648"/>
    </row>
    <row r="84" spans="1:3" x14ac:dyDescent="0.2">
      <c r="A84" s="648" t="s">
        <v>427</v>
      </c>
      <c r="B84" s="648"/>
    </row>
    <row r="85" spans="1:3" x14ac:dyDescent="0.2">
      <c r="A85" s="645" t="s">
        <v>387</v>
      </c>
      <c r="B85" s="645"/>
    </row>
    <row r="86" spans="1:3" x14ac:dyDescent="0.2">
      <c r="A86" s="73"/>
      <c r="B86" s="73"/>
    </row>
    <row r="87" spans="1:3" ht="29.25" customHeight="1" x14ac:dyDescent="0.2">
      <c r="A87" s="645" t="s">
        <v>428</v>
      </c>
      <c r="B87" s="645"/>
    </row>
    <row r="88" spans="1:3" x14ac:dyDescent="0.2">
      <c r="A88" s="74"/>
      <c r="B88" s="74"/>
    </row>
    <row r="89" spans="1:3" ht="39.75" customHeight="1" x14ac:dyDescent="0.2">
      <c r="A89" s="645" t="s">
        <v>386</v>
      </c>
      <c r="B89" s="645"/>
    </row>
    <row r="90" spans="1:3" x14ac:dyDescent="0.2">
      <c r="A90" s="74"/>
      <c r="B90" s="74"/>
    </row>
    <row r="91" spans="1:3" x14ac:dyDescent="0.2">
      <c r="A91" s="74"/>
      <c r="B91" s="74"/>
    </row>
    <row r="93" spans="1:3" ht="18" x14ac:dyDescent="0.25">
      <c r="A93" s="644" t="s">
        <v>429</v>
      </c>
      <c r="B93" s="644"/>
    </row>
    <row r="94" spans="1:3" ht="12" customHeight="1" x14ac:dyDescent="0.25">
      <c r="A94" s="66"/>
      <c r="C94" s="379" t="s">
        <v>214</v>
      </c>
    </row>
    <row r="95" spans="1:3" ht="6.75" customHeight="1" x14ac:dyDescent="0.2"/>
    <row r="146" spans="1:2" ht="69" customHeight="1" x14ac:dyDescent="0.2"/>
    <row r="147" spans="1:2" ht="18" x14ac:dyDescent="0.25">
      <c r="A147" s="649" t="s">
        <v>388</v>
      </c>
      <c r="B147" s="649"/>
    </row>
    <row r="148" spans="1:2" ht="18" x14ac:dyDescent="0.25">
      <c r="A148" s="75"/>
      <c r="B148" s="75"/>
    </row>
    <row r="149" spans="1:2" ht="18" x14ac:dyDescent="0.25">
      <c r="A149" s="75"/>
      <c r="B149" s="75"/>
    </row>
    <row r="150" spans="1:2" x14ac:dyDescent="0.2">
      <c r="A150" s="60"/>
      <c r="B150" s="60"/>
    </row>
    <row r="151" spans="1:2" x14ac:dyDescent="0.2">
      <c r="A151" s="651" t="s">
        <v>422</v>
      </c>
      <c r="B151" s="651"/>
    </row>
    <row r="152" spans="1:2" x14ac:dyDescent="0.2">
      <c r="A152" s="655"/>
      <c r="B152" s="655"/>
    </row>
    <row r="153" spans="1:2" x14ac:dyDescent="0.2">
      <c r="A153" s="651" t="s">
        <v>429</v>
      </c>
      <c r="B153" s="651"/>
    </row>
    <row r="154" spans="1:2" x14ac:dyDescent="0.2">
      <c r="A154" s="76"/>
      <c r="B154" s="60"/>
    </row>
    <row r="155" spans="1:2" x14ac:dyDescent="0.2">
      <c r="A155" s="647" t="s">
        <v>0</v>
      </c>
      <c r="B155" s="647"/>
    </row>
    <row r="156" spans="1:2" x14ac:dyDescent="0.2">
      <c r="A156" s="650" t="s">
        <v>430</v>
      </c>
      <c r="B156" s="650"/>
    </row>
    <row r="157" spans="1:2" x14ac:dyDescent="0.2">
      <c r="A157" s="650" t="s">
        <v>431</v>
      </c>
      <c r="B157" s="650"/>
    </row>
    <row r="158" spans="1:2" x14ac:dyDescent="0.2">
      <c r="A158" s="650" t="s">
        <v>432</v>
      </c>
      <c r="B158" s="650"/>
    </row>
    <row r="159" spans="1:2" x14ac:dyDescent="0.2">
      <c r="A159" s="76"/>
      <c r="B159" s="60"/>
    </row>
    <row r="160" spans="1:2" x14ac:dyDescent="0.2">
      <c r="A160" s="647" t="s">
        <v>1</v>
      </c>
      <c r="B160" s="647"/>
    </row>
    <row r="161" spans="1:2" x14ac:dyDescent="0.2">
      <c r="A161" s="650" t="s">
        <v>433</v>
      </c>
      <c r="B161" s="650"/>
    </row>
    <row r="162" spans="1:2" x14ac:dyDescent="0.2">
      <c r="A162" s="652" t="s">
        <v>434</v>
      </c>
      <c r="B162" s="650"/>
    </row>
    <row r="163" spans="1:2" x14ac:dyDescent="0.2">
      <c r="A163" s="652" t="s">
        <v>435</v>
      </c>
      <c r="B163" s="650"/>
    </row>
    <row r="164" spans="1:2" x14ac:dyDescent="0.2">
      <c r="A164" s="650" t="s">
        <v>446</v>
      </c>
      <c r="B164" s="650"/>
    </row>
    <row r="165" spans="1:2" x14ac:dyDescent="0.2">
      <c r="A165" s="650" t="s">
        <v>436</v>
      </c>
      <c r="B165" s="650"/>
    </row>
    <row r="166" spans="1:2" x14ac:dyDescent="0.2">
      <c r="A166" s="650" t="s">
        <v>437</v>
      </c>
      <c r="B166" s="650"/>
    </row>
    <row r="167" spans="1:2" x14ac:dyDescent="0.2">
      <c r="A167" s="76"/>
      <c r="B167" s="60"/>
    </row>
    <row r="168" spans="1:2" x14ac:dyDescent="0.2">
      <c r="A168" s="647" t="s">
        <v>109</v>
      </c>
      <c r="B168" s="647"/>
    </row>
    <row r="169" spans="1:2" x14ac:dyDescent="0.2">
      <c r="A169" s="652" t="s">
        <v>438</v>
      </c>
      <c r="B169" s="652"/>
    </row>
    <row r="170" spans="1:2" x14ac:dyDescent="0.2">
      <c r="A170" s="652" t="s">
        <v>439</v>
      </c>
      <c r="B170" s="652"/>
    </row>
    <row r="171" spans="1:2" x14ac:dyDescent="0.2">
      <c r="A171" s="652" t="s">
        <v>440</v>
      </c>
      <c r="B171" s="652"/>
    </row>
    <row r="172" spans="1:2" x14ac:dyDescent="0.2">
      <c r="A172" s="652" t="s">
        <v>441</v>
      </c>
      <c r="B172" s="650"/>
    </row>
    <row r="173" spans="1:2" x14ac:dyDescent="0.2">
      <c r="A173" s="76"/>
      <c r="B173" s="60"/>
    </row>
    <row r="174" spans="1:2" x14ac:dyDescent="0.2">
      <c r="A174" s="647" t="s">
        <v>134</v>
      </c>
      <c r="B174" s="647"/>
    </row>
    <row r="175" spans="1:2" x14ac:dyDescent="0.2">
      <c r="A175" s="650" t="s">
        <v>442</v>
      </c>
      <c r="B175" s="650"/>
    </row>
    <row r="176" spans="1:2" x14ac:dyDescent="0.2">
      <c r="A176" s="650" t="s">
        <v>443</v>
      </c>
      <c r="B176" s="650"/>
    </row>
    <row r="177" spans="1:3" x14ac:dyDescent="0.2">
      <c r="A177" s="650" t="s">
        <v>444</v>
      </c>
      <c r="B177" s="650"/>
    </row>
    <row r="178" spans="1:3" x14ac:dyDescent="0.2">
      <c r="A178" s="76"/>
      <c r="B178" s="60"/>
    </row>
    <row r="179" spans="1:3" x14ac:dyDescent="0.2">
      <c r="A179" s="654" t="s">
        <v>111</v>
      </c>
      <c r="B179" s="651"/>
    </row>
    <row r="180" spans="1:3" x14ac:dyDescent="0.2">
      <c r="A180" s="652" t="s">
        <v>249</v>
      </c>
      <c r="B180" s="650"/>
    </row>
    <row r="181" spans="1:3" x14ac:dyDescent="0.2">
      <c r="A181" s="650" t="s">
        <v>250</v>
      </c>
      <c r="B181" s="650"/>
    </row>
    <row r="182" spans="1:3" x14ac:dyDescent="0.2">
      <c r="A182" s="650" t="s">
        <v>251</v>
      </c>
      <c r="B182" s="650"/>
    </row>
    <row r="183" spans="1:3" x14ac:dyDescent="0.2">
      <c r="A183" s="650" t="s">
        <v>252</v>
      </c>
      <c r="B183" s="650"/>
    </row>
    <row r="184" spans="1:3" x14ac:dyDescent="0.2">
      <c r="A184" s="650" t="s">
        <v>253</v>
      </c>
      <c r="B184" s="650"/>
    </row>
    <row r="185" spans="1:3" x14ac:dyDescent="0.2">
      <c r="A185" s="650" t="s">
        <v>255</v>
      </c>
      <c r="B185" s="650"/>
    </row>
    <row r="186" spans="1:3" x14ac:dyDescent="0.2">
      <c r="A186" s="77"/>
    </row>
    <row r="187" spans="1:3" x14ac:dyDescent="0.2">
      <c r="A187" s="654" t="s">
        <v>144</v>
      </c>
      <c r="B187" s="654"/>
    </row>
    <row r="189" spans="1:3" ht="14.25" customHeight="1" x14ac:dyDescent="0.2"/>
    <row r="190" spans="1:3" ht="18" x14ac:dyDescent="0.25">
      <c r="A190" s="644" t="s">
        <v>0</v>
      </c>
      <c r="B190" s="644"/>
    </row>
    <row r="191" spans="1:3" x14ac:dyDescent="0.2">
      <c r="A191" s="72"/>
      <c r="B191" s="17"/>
      <c r="C191" s="380" t="s">
        <v>214</v>
      </c>
    </row>
    <row r="192" spans="1:3" ht="15.75" x14ac:dyDescent="0.25">
      <c r="A192" s="646" t="s">
        <v>430</v>
      </c>
      <c r="B192" s="646"/>
    </row>
    <row r="193" spans="1:3" x14ac:dyDescent="0.2">
      <c r="A193" s="72"/>
      <c r="B193" s="72"/>
    </row>
    <row r="194" spans="1:3" ht="14.25" x14ac:dyDescent="0.2">
      <c r="A194" s="659" t="s">
        <v>6</v>
      </c>
      <c r="B194" s="659"/>
    </row>
    <row r="195" spans="1:3" ht="14.25" x14ac:dyDescent="0.2">
      <c r="A195" s="28"/>
      <c r="B195" s="390"/>
    </row>
    <row r="196" spans="1:3" ht="20.25" customHeight="1" x14ac:dyDescent="0.2">
      <c r="A196" s="653" t="s">
        <v>7</v>
      </c>
      <c r="B196" s="653"/>
    </row>
    <row r="197" spans="1:3" ht="14.25" x14ac:dyDescent="0.2">
      <c r="A197" s="28"/>
      <c r="B197" s="390"/>
    </row>
    <row r="198" spans="1:3" ht="20.25" customHeight="1" x14ac:dyDescent="0.2">
      <c r="A198" s="660" t="s">
        <v>8</v>
      </c>
      <c r="B198" s="660"/>
    </row>
    <row r="199" spans="1:3" ht="14.25" x14ac:dyDescent="0.2">
      <c r="A199" s="28"/>
      <c r="B199" s="390"/>
    </row>
    <row r="200" spans="1:3" ht="20.25" customHeight="1" x14ac:dyDescent="0.2">
      <c r="A200" s="653" t="s">
        <v>15</v>
      </c>
      <c r="B200" s="653"/>
    </row>
    <row r="201" spans="1:3" ht="14.25" x14ac:dyDescent="0.2">
      <c r="A201" s="28"/>
      <c r="B201" s="390"/>
    </row>
    <row r="202" spans="1:3" ht="20.25" customHeight="1" x14ac:dyDescent="0.2">
      <c r="A202" s="653" t="s">
        <v>9</v>
      </c>
      <c r="B202" s="653"/>
    </row>
    <row r="203" spans="1:3" ht="14.25" x14ac:dyDescent="0.2">
      <c r="A203" s="28"/>
      <c r="B203" s="390"/>
    </row>
    <row r="204" spans="1:3" ht="20.25" customHeight="1" x14ac:dyDescent="0.2">
      <c r="A204" s="653" t="s">
        <v>10</v>
      </c>
      <c r="B204" s="653"/>
    </row>
    <row r="205" spans="1:3" ht="14.25" x14ac:dyDescent="0.2">
      <c r="A205" s="28"/>
      <c r="B205" s="390"/>
    </row>
    <row r="206" spans="1:3" ht="14.25" x14ac:dyDescent="0.2">
      <c r="A206" s="28" t="s">
        <v>194</v>
      </c>
      <c r="B206" s="78"/>
    </row>
    <row r="207" spans="1:3" ht="14.25" x14ac:dyDescent="0.2">
      <c r="A207" s="28"/>
      <c r="B207" s="393"/>
      <c r="C207" s="78"/>
    </row>
    <row r="208" spans="1:3" ht="20.25" customHeight="1" x14ac:dyDescent="0.2">
      <c r="A208" s="653" t="s">
        <v>11</v>
      </c>
      <c r="B208" s="653"/>
    </row>
    <row r="209" spans="1:2" ht="14.25" x14ac:dyDescent="0.2">
      <c r="A209" s="28"/>
      <c r="B209" s="390"/>
    </row>
    <row r="210" spans="1:2" ht="20.25" customHeight="1" x14ac:dyDescent="0.2">
      <c r="A210" s="653" t="s">
        <v>12</v>
      </c>
      <c r="B210" s="653"/>
    </row>
    <row r="211" spans="1:2" ht="14.25" x14ac:dyDescent="0.2">
      <c r="A211" s="28"/>
      <c r="B211" s="390"/>
    </row>
    <row r="212" spans="1:2" ht="20.25" customHeight="1" x14ac:dyDescent="0.2">
      <c r="A212" s="653" t="s">
        <v>13</v>
      </c>
      <c r="B212" s="661"/>
    </row>
    <row r="213" spans="1:2" ht="14.25" x14ac:dyDescent="0.2">
      <c r="A213" s="28"/>
      <c r="B213" s="390"/>
    </row>
    <row r="214" spans="1:2" ht="19.899999999999999" customHeight="1" x14ac:dyDescent="0.2">
      <c r="A214" s="79" t="s">
        <v>292</v>
      </c>
      <c r="B214" s="72"/>
    </row>
    <row r="215" spans="1:2" ht="14.25" x14ac:dyDescent="0.2">
      <c r="A215" s="72"/>
      <c r="B215" s="390"/>
    </row>
    <row r="216" spans="1:2" x14ac:dyDescent="0.2">
      <c r="A216" s="72"/>
      <c r="B216" s="72"/>
    </row>
    <row r="217" spans="1:2" x14ac:dyDescent="0.2">
      <c r="A217" s="72"/>
      <c r="B217" s="72"/>
    </row>
    <row r="218" spans="1:2" ht="15.75" x14ac:dyDescent="0.25">
      <c r="A218" s="646" t="s">
        <v>431</v>
      </c>
      <c r="B218" s="646"/>
    </row>
    <row r="219" spans="1:2" x14ac:dyDescent="0.2">
      <c r="A219" s="72"/>
      <c r="B219" s="72"/>
    </row>
    <row r="220" spans="1:2" ht="14.25" x14ac:dyDescent="0.2">
      <c r="A220" s="653" t="s">
        <v>14</v>
      </c>
      <c r="B220" s="658"/>
    </row>
    <row r="221" spans="1:2" ht="14.25" x14ac:dyDescent="0.2">
      <c r="A221" s="28"/>
      <c r="B221" s="392"/>
    </row>
    <row r="222" spans="1:2" ht="20.25" customHeight="1" x14ac:dyDescent="0.2">
      <c r="A222" s="653" t="s">
        <v>7</v>
      </c>
      <c r="B222" s="658"/>
    </row>
    <row r="223" spans="1:2" ht="14.25" x14ac:dyDescent="0.2">
      <c r="A223" s="28"/>
      <c r="B223" s="392"/>
    </row>
    <row r="224" spans="1:2" ht="20.25" customHeight="1" x14ac:dyDescent="0.2">
      <c r="A224" s="653" t="s">
        <v>8</v>
      </c>
      <c r="B224" s="658"/>
    </row>
    <row r="225" spans="1:3" ht="14.25" x14ac:dyDescent="0.2">
      <c r="A225" s="28"/>
      <c r="B225" s="392"/>
    </row>
    <row r="226" spans="1:3" ht="20.25" customHeight="1" x14ac:dyDescent="0.2">
      <c r="A226" s="653" t="s">
        <v>15</v>
      </c>
      <c r="B226" s="658"/>
    </row>
    <row r="227" spans="1:3" ht="14.25" x14ac:dyDescent="0.2">
      <c r="A227" s="28"/>
      <c r="B227" s="392"/>
    </row>
    <row r="228" spans="1:3" ht="20.25" customHeight="1" x14ac:dyDescent="0.2">
      <c r="A228" s="653" t="s">
        <v>16</v>
      </c>
      <c r="B228" s="658"/>
    </row>
    <row r="229" spans="1:3" ht="14.25" x14ac:dyDescent="0.2">
      <c r="A229" s="28"/>
      <c r="B229" s="392"/>
    </row>
    <row r="230" spans="1:3" ht="20.25" customHeight="1" x14ac:dyDescent="0.2">
      <c r="A230" s="653" t="s">
        <v>10</v>
      </c>
      <c r="B230" s="658"/>
    </row>
    <row r="231" spans="1:3" ht="14.25" x14ac:dyDescent="0.2">
      <c r="A231" s="28"/>
      <c r="B231" s="392"/>
    </row>
    <row r="232" spans="1:3" x14ac:dyDescent="0.2">
      <c r="B232" s="17"/>
      <c r="C232" s="380" t="s">
        <v>214</v>
      </c>
    </row>
    <row r="233" spans="1:3" ht="15.75" x14ac:dyDescent="0.25">
      <c r="A233" s="646" t="s">
        <v>432</v>
      </c>
      <c r="B233" s="646"/>
    </row>
    <row r="234" spans="1:3" ht="14.25" x14ac:dyDescent="0.2">
      <c r="A234" s="377"/>
      <c r="B234" s="80"/>
    </row>
    <row r="235" spans="1:3" ht="14.25" x14ac:dyDescent="0.2">
      <c r="A235" s="659" t="s">
        <v>17</v>
      </c>
      <c r="B235" s="659"/>
    </row>
    <row r="236" spans="1:3" ht="14.25" x14ac:dyDescent="0.2">
      <c r="A236" s="659" t="s">
        <v>49</v>
      </c>
      <c r="B236" s="659"/>
    </row>
    <row r="237" spans="1:3" ht="14.25" x14ac:dyDescent="0.2">
      <c r="A237" s="28"/>
      <c r="B237" s="390"/>
    </row>
    <row r="238" spans="1:3" ht="20.25" customHeight="1" x14ac:dyDescent="0.25">
      <c r="A238" s="656" t="s">
        <v>373</v>
      </c>
      <c r="B238" s="657"/>
    </row>
    <row r="239" spans="1:3" ht="14.25" x14ac:dyDescent="0.2">
      <c r="A239" s="28"/>
      <c r="B239" s="390"/>
    </row>
    <row r="240" spans="1:3" ht="34.5" customHeight="1" x14ac:dyDescent="0.25">
      <c r="A240" s="656" t="s">
        <v>196</v>
      </c>
      <c r="B240" s="657"/>
    </row>
    <row r="241" spans="1:2" ht="14.25" x14ac:dyDescent="0.2">
      <c r="A241" s="28"/>
      <c r="B241" s="390"/>
    </row>
    <row r="242" spans="1:2" ht="20.25" customHeight="1" x14ac:dyDescent="0.2">
      <c r="A242" s="663" t="s">
        <v>195</v>
      </c>
      <c r="B242" s="663"/>
    </row>
    <row r="243" spans="1:2" ht="14.25" x14ac:dyDescent="0.2">
      <c r="A243" s="28"/>
      <c r="B243" s="390"/>
    </row>
    <row r="244" spans="1:2" ht="36" customHeight="1" x14ac:dyDescent="0.2">
      <c r="A244" s="662" t="s">
        <v>197</v>
      </c>
      <c r="B244" s="662"/>
    </row>
    <row r="245" spans="1:2" ht="14.25" x14ac:dyDescent="0.2">
      <c r="A245" s="28"/>
      <c r="B245" s="390"/>
    </row>
    <row r="246" spans="1:2" ht="14.25" x14ac:dyDescent="0.2">
      <c r="A246" s="81"/>
      <c r="B246" s="81"/>
    </row>
    <row r="247" spans="1:2" ht="15" thickBot="1" x14ac:dyDescent="0.25">
      <c r="A247" s="67"/>
      <c r="B247" s="80"/>
    </row>
    <row r="248" spans="1:2" ht="15.75" x14ac:dyDescent="0.25">
      <c r="A248" s="664" t="s">
        <v>101</v>
      </c>
      <c r="B248" s="665"/>
    </row>
    <row r="249" spans="1:2" x14ac:dyDescent="0.2">
      <c r="A249" s="82" t="s">
        <v>390</v>
      </c>
      <c r="B249" s="83" t="s">
        <v>389</v>
      </c>
    </row>
    <row r="250" spans="1:2" ht="13.5" customHeight="1" x14ac:dyDescent="0.2">
      <c r="A250" s="62"/>
      <c r="B250" s="144" t="s">
        <v>148</v>
      </c>
    </row>
    <row r="251" spans="1:2" x14ac:dyDescent="0.2">
      <c r="A251" s="84" t="s">
        <v>391</v>
      </c>
      <c r="B251" s="83" t="s">
        <v>392</v>
      </c>
    </row>
    <row r="252" spans="1:2" ht="25.5" x14ac:dyDescent="0.2">
      <c r="A252" s="84"/>
      <c r="B252" s="85" t="s">
        <v>372</v>
      </c>
    </row>
    <row r="253" spans="1:2" x14ac:dyDescent="0.2">
      <c r="A253" s="84"/>
      <c r="B253" s="149" t="s">
        <v>374</v>
      </c>
    </row>
    <row r="254" spans="1:2" x14ac:dyDescent="0.2">
      <c r="A254" s="84"/>
      <c r="B254" s="85" t="s">
        <v>351</v>
      </c>
    </row>
    <row r="255" spans="1:2" ht="12.75" customHeight="1" thickBot="1" x14ac:dyDescent="0.25">
      <c r="A255" s="63"/>
      <c r="B255" s="148" t="s">
        <v>354</v>
      </c>
    </row>
    <row r="256" spans="1:2" ht="14.25" x14ac:dyDescent="0.2">
      <c r="A256" s="67"/>
      <c r="B256" s="80"/>
    </row>
    <row r="257" spans="1:3" ht="18" x14ac:dyDescent="0.25">
      <c r="A257" s="644" t="s">
        <v>1</v>
      </c>
      <c r="B257" s="644"/>
      <c r="C257" s="72"/>
    </row>
    <row r="258" spans="1:3" ht="18" x14ac:dyDescent="0.25">
      <c r="A258" s="375"/>
      <c r="B258" s="17"/>
      <c r="C258" s="380" t="s">
        <v>214</v>
      </c>
    </row>
    <row r="259" spans="1:3" ht="14.25" x14ac:dyDescent="0.2">
      <c r="A259" s="86"/>
      <c r="B259" s="87"/>
    </row>
    <row r="260" spans="1:3" ht="15.75" x14ac:dyDescent="0.25">
      <c r="A260" s="646" t="s">
        <v>433</v>
      </c>
      <c r="B260" s="646"/>
    </row>
    <row r="261" spans="1:3" ht="14.25" x14ac:dyDescent="0.2">
      <c r="A261" s="378"/>
      <c r="B261" s="87"/>
    </row>
    <row r="262" spans="1:3" ht="33" customHeight="1" x14ac:dyDescent="0.2">
      <c r="A262" s="662" t="s">
        <v>58</v>
      </c>
      <c r="B262" s="662"/>
    </row>
    <row r="263" spans="1:3" ht="14.25" x14ac:dyDescent="0.2">
      <c r="A263" s="88"/>
      <c r="B263" s="390"/>
    </row>
    <row r="264" spans="1:3" ht="36" customHeight="1" x14ac:dyDescent="0.2">
      <c r="A264" s="662" t="s">
        <v>59</v>
      </c>
      <c r="B264" s="662"/>
    </row>
    <row r="265" spans="1:3" ht="14.25" x14ac:dyDescent="0.2">
      <c r="A265" s="88"/>
      <c r="B265" s="390"/>
    </row>
    <row r="266" spans="1:3" ht="20.25" customHeight="1" x14ac:dyDescent="0.2">
      <c r="A266" s="662" t="s">
        <v>60</v>
      </c>
      <c r="B266" s="662"/>
    </row>
    <row r="267" spans="1:3" ht="14.25" x14ac:dyDescent="0.2">
      <c r="A267" s="88"/>
      <c r="B267" s="390"/>
    </row>
    <row r="268" spans="1:3" ht="36" customHeight="1" x14ac:dyDescent="0.2">
      <c r="A268" s="662" t="s">
        <v>61</v>
      </c>
      <c r="B268" s="662"/>
    </row>
    <row r="269" spans="1:3" ht="14.25" x14ac:dyDescent="0.2">
      <c r="A269" s="28"/>
      <c r="B269" s="390"/>
    </row>
    <row r="270" spans="1:3" ht="12.75" customHeight="1" x14ac:dyDescent="0.2">
      <c r="A270" s="80"/>
      <c r="B270" s="27"/>
    </row>
    <row r="271" spans="1:3" ht="12.75" customHeight="1" x14ac:dyDescent="0.2">
      <c r="A271" s="72"/>
      <c r="B271" s="17"/>
      <c r="C271" s="380" t="s">
        <v>214</v>
      </c>
    </row>
    <row r="272" spans="1:3" ht="15.75" x14ac:dyDescent="0.25">
      <c r="A272" s="646" t="s">
        <v>434</v>
      </c>
      <c r="B272" s="646"/>
    </row>
    <row r="273" spans="1:2" ht="13.5" customHeight="1" x14ac:dyDescent="0.25">
      <c r="A273" s="376"/>
    </row>
    <row r="274" spans="1:2" ht="46.9" customHeight="1" x14ac:dyDescent="0.2">
      <c r="A274" s="674" t="s">
        <v>222</v>
      </c>
      <c r="B274" s="675"/>
    </row>
    <row r="275" spans="1:2" ht="42.6" customHeight="1" x14ac:dyDescent="0.2">
      <c r="A275" s="674" t="s">
        <v>198</v>
      </c>
      <c r="B275" s="676"/>
    </row>
    <row r="276" spans="1:2" ht="15" x14ac:dyDescent="0.25">
      <c r="A276" s="90"/>
      <c r="B276" s="91" t="s">
        <v>215</v>
      </c>
    </row>
    <row r="277" spans="1:2" ht="14.25" x14ac:dyDescent="0.2">
      <c r="A277" s="666">
        <v>1</v>
      </c>
      <c r="B277" s="394" t="s">
        <v>177</v>
      </c>
    </row>
    <row r="278" spans="1:2" ht="14.25" x14ac:dyDescent="0.2">
      <c r="A278" s="667"/>
      <c r="B278" s="395" t="s">
        <v>178</v>
      </c>
    </row>
    <row r="279" spans="1:2" ht="14.25" x14ac:dyDescent="0.2">
      <c r="A279" s="669"/>
      <c r="B279" s="396" t="s">
        <v>179</v>
      </c>
    </row>
    <row r="280" spans="1:2" ht="14.25" x14ac:dyDescent="0.2">
      <c r="A280" s="666">
        <v>2</v>
      </c>
      <c r="B280" s="394" t="s">
        <v>177</v>
      </c>
    </row>
    <row r="281" spans="1:2" ht="14.25" x14ac:dyDescent="0.2">
      <c r="A281" s="677"/>
      <c r="B281" s="395" t="s">
        <v>178</v>
      </c>
    </row>
    <row r="282" spans="1:2" ht="14.25" x14ac:dyDescent="0.2">
      <c r="A282" s="677"/>
      <c r="B282" s="396" t="s">
        <v>179</v>
      </c>
    </row>
    <row r="283" spans="1:2" ht="14.25" x14ac:dyDescent="0.2">
      <c r="A283" s="670">
        <v>3</v>
      </c>
      <c r="B283" s="397" t="s">
        <v>177</v>
      </c>
    </row>
    <row r="284" spans="1:2" ht="14.25" x14ac:dyDescent="0.2">
      <c r="A284" s="671"/>
      <c r="B284" s="398" t="s">
        <v>178</v>
      </c>
    </row>
    <row r="285" spans="1:2" ht="14.25" x14ac:dyDescent="0.2">
      <c r="A285" s="672"/>
      <c r="B285" s="399" t="s">
        <v>179</v>
      </c>
    </row>
    <row r="286" spans="1:2" ht="14.25" x14ac:dyDescent="0.2">
      <c r="A286" s="670">
        <v>4</v>
      </c>
      <c r="B286" s="397" t="s">
        <v>456</v>
      </c>
    </row>
    <row r="287" spans="1:2" ht="14.25" x14ac:dyDescent="0.2">
      <c r="A287" s="671"/>
      <c r="B287" s="398" t="s">
        <v>455</v>
      </c>
    </row>
    <row r="288" spans="1:2" ht="14.25" x14ac:dyDescent="0.2">
      <c r="A288" s="672"/>
      <c r="B288" s="399" t="s">
        <v>179</v>
      </c>
    </row>
    <row r="289" spans="1:2" ht="14.25" x14ac:dyDescent="0.2">
      <c r="A289" s="670">
        <v>5</v>
      </c>
      <c r="B289" s="397" t="s">
        <v>177</v>
      </c>
    </row>
    <row r="290" spans="1:2" ht="14.25" x14ac:dyDescent="0.2">
      <c r="A290" s="671"/>
      <c r="B290" s="398" t="s">
        <v>178</v>
      </c>
    </row>
    <row r="291" spans="1:2" ht="14.25" x14ac:dyDescent="0.2">
      <c r="A291" s="672"/>
      <c r="B291" s="399" t="s">
        <v>179</v>
      </c>
    </row>
    <row r="292" spans="1:2" ht="17.25" customHeight="1" x14ac:dyDescent="0.2"/>
    <row r="293" spans="1:2" ht="30" customHeight="1" x14ac:dyDescent="0.2">
      <c r="A293" s="674" t="s">
        <v>199</v>
      </c>
      <c r="B293" s="676"/>
    </row>
    <row r="294" spans="1:2" ht="14.25" x14ac:dyDescent="0.2">
      <c r="A294" s="92"/>
      <c r="B294" s="93"/>
    </row>
    <row r="295" spans="1:2" ht="15" x14ac:dyDescent="0.25">
      <c r="A295" s="94"/>
      <c r="B295" s="95" t="s">
        <v>200</v>
      </c>
    </row>
    <row r="296" spans="1:2" ht="14.25" x14ac:dyDescent="0.2">
      <c r="A296" s="96">
        <v>1</v>
      </c>
      <c r="B296" s="400"/>
    </row>
    <row r="297" spans="1:2" ht="14.25" x14ac:dyDescent="0.2">
      <c r="A297" s="97">
        <v>2</v>
      </c>
      <c r="B297" s="401"/>
    </row>
    <row r="298" spans="1:2" ht="14.25" x14ac:dyDescent="0.2">
      <c r="A298" s="97">
        <v>3</v>
      </c>
      <c r="B298" s="401"/>
    </row>
    <row r="299" spans="1:2" ht="14.25" x14ac:dyDescent="0.2">
      <c r="A299" s="98">
        <v>4</v>
      </c>
      <c r="B299" s="402"/>
    </row>
    <row r="300" spans="1:2" ht="14.25" x14ac:dyDescent="0.2">
      <c r="A300" s="67"/>
      <c r="B300" s="87"/>
    </row>
    <row r="301" spans="1:2" ht="34.5" customHeight="1" x14ac:dyDescent="0.2">
      <c r="A301" s="662" t="s">
        <v>219</v>
      </c>
      <c r="B301" s="659"/>
    </row>
    <row r="302" spans="1:2" ht="14.25" x14ac:dyDescent="0.2">
      <c r="A302" s="28"/>
      <c r="B302" s="390"/>
    </row>
    <row r="303" spans="1:2" ht="20.25" customHeight="1" x14ac:dyDescent="0.2">
      <c r="A303" s="659" t="s">
        <v>98</v>
      </c>
      <c r="B303" s="659"/>
    </row>
    <row r="304" spans="1:2" ht="14.25" x14ac:dyDescent="0.2">
      <c r="A304" s="78" t="s">
        <v>180</v>
      </c>
      <c r="B304" s="390"/>
    </row>
    <row r="305" spans="1:3" ht="20.25" customHeight="1" x14ac:dyDescent="0.2">
      <c r="A305" s="662" t="s">
        <v>18</v>
      </c>
      <c r="B305" s="662"/>
    </row>
    <row r="306" spans="1:3" ht="14.25" x14ac:dyDescent="0.2">
      <c r="A306" s="28"/>
      <c r="B306" s="390"/>
    </row>
    <row r="307" spans="1:3" ht="20.25" customHeight="1" x14ac:dyDescent="0.2">
      <c r="A307" s="662" t="s">
        <v>99</v>
      </c>
      <c r="B307" s="662"/>
    </row>
    <row r="308" spans="1:3" ht="14.25" x14ac:dyDescent="0.2">
      <c r="A308" s="28"/>
      <c r="B308" s="390"/>
    </row>
    <row r="309" spans="1:3" ht="14.25" x14ac:dyDescent="0.2">
      <c r="A309" s="67"/>
      <c r="B309" s="80"/>
    </row>
    <row r="310" spans="1:3" ht="14.25" x14ac:dyDescent="0.2">
      <c r="A310" s="99"/>
      <c r="B310" s="17"/>
      <c r="C310" s="380" t="s">
        <v>214</v>
      </c>
    </row>
    <row r="311" spans="1:3" ht="15.75" x14ac:dyDescent="0.25">
      <c r="A311" s="646" t="s">
        <v>445</v>
      </c>
      <c r="B311" s="646"/>
    </row>
    <row r="312" spans="1:3" ht="14.25" x14ac:dyDescent="0.2">
      <c r="A312" s="377"/>
      <c r="B312" s="17"/>
    </row>
    <row r="313" spans="1:3" ht="30" customHeight="1" x14ac:dyDescent="0.2">
      <c r="A313" s="656" t="s">
        <v>201</v>
      </c>
      <c r="B313" s="656"/>
    </row>
    <row r="314" spans="1:3" s="101" customFormat="1" ht="42.6" customHeight="1" x14ac:dyDescent="0.2">
      <c r="A314" s="656" t="s">
        <v>202</v>
      </c>
      <c r="B314" s="656"/>
      <c r="C314" s="100"/>
    </row>
    <row r="315" spans="1:3" s="101" customFormat="1" ht="14.25" x14ac:dyDescent="0.2">
      <c r="A315" s="102"/>
      <c r="B315" s="102"/>
      <c r="C315" s="100"/>
    </row>
    <row r="316" spans="1:3" s="101" customFormat="1" ht="14.25" x14ac:dyDescent="0.2">
      <c r="A316" s="662" t="s">
        <v>188</v>
      </c>
      <c r="B316" s="662"/>
      <c r="C316" s="100"/>
    </row>
    <row r="317" spans="1:3" ht="30" customHeight="1" x14ac:dyDescent="0.2">
      <c r="A317" s="662" t="s">
        <v>203</v>
      </c>
      <c r="B317" s="662"/>
    </row>
    <row r="318" spans="1:3" ht="14.25" x14ac:dyDescent="0.2">
      <c r="A318" s="81"/>
      <c r="B318" s="81"/>
    </row>
    <row r="319" spans="1:3" ht="15" x14ac:dyDescent="0.25">
      <c r="A319" s="639"/>
      <c r="B319" s="640" t="s">
        <v>100</v>
      </c>
    </row>
    <row r="320" spans="1:3" ht="14.25" x14ac:dyDescent="0.2">
      <c r="A320" s="666">
        <v>1</v>
      </c>
      <c r="B320" s="394" t="s">
        <v>103</v>
      </c>
    </row>
    <row r="321" spans="1:2" ht="14.25" x14ac:dyDescent="0.2">
      <c r="A321" s="667"/>
      <c r="B321" s="395" t="s">
        <v>187</v>
      </c>
    </row>
    <row r="322" spans="1:2" ht="14.25" x14ac:dyDescent="0.2">
      <c r="A322" s="667"/>
      <c r="B322" s="395" t="s">
        <v>104</v>
      </c>
    </row>
    <row r="323" spans="1:2" ht="14.25" x14ac:dyDescent="0.2">
      <c r="A323" s="668"/>
      <c r="B323" s="395" t="s">
        <v>185</v>
      </c>
    </row>
    <row r="324" spans="1:2" ht="14.25" x14ac:dyDescent="0.2">
      <c r="A324" s="669"/>
      <c r="B324" s="396" t="s">
        <v>186</v>
      </c>
    </row>
    <row r="325" spans="1:2" ht="14.25" x14ac:dyDescent="0.2">
      <c r="A325" s="666">
        <v>2</v>
      </c>
      <c r="B325" s="394" t="s">
        <v>103</v>
      </c>
    </row>
    <row r="326" spans="1:2" ht="14.25" x14ac:dyDescent="0.2">
      <c r="A326" s="667"/>
      <c r="B326" s="395" t="s">
        <v>187</v>
      </c>
    </row>
    <row r="327" spans="1:2" ht="14.25" x14ac:dyDescent="0.2">
      <c r="A327" s="667"/>
      <c r="B327" s="395" t="s">
        <v>104</v>
      </c>
    </row>
    <row r="328" spans="1:2" ht="14.25" x14ac:dyDescent="0.2">
      <c r="A328" s="668"/>
      <c r="B328" s="395" t="s">
        <v>185</v>
      </c>
    </row>
    <row r="329" spans="1:2" ht="14.25" x14ac:dyDescent="0.2">
      <c r="A329" s="669"/>
      <c r="B329" s="396" t="s">
        <v>186</v>
      </c>
    </row>
    <row r="330" spans="1:2" ht="14.25" x14ac:dyDescent="0.2">
      <c r="A330" s="666">
        <v>3</v>
      </c>
      <c r="B330" s="394" t="s">
        <v>103</v>
      </c>
    </row>
    <row r="331" spans="1:2" ht="14.25" x14ac:dyDescent="0.2">
      <c r="A331" s="667"/>
      <c r="B331" s="395" t="s">
        <v>187</v>
      </c>
    </row>
    <row r="332" spans="1:2" ht="14.25" x14ac:dyDescent="0.2">
      <c r="A332" s="667"/>
      <c r="B332" s="395" t="s">
        <v>104</v>
      </c>
    </row>
    <row r="333" spans="1:2" ht="14.25" x14ac:dyDescent="0.2">
      <c r="A333" s="668"/>
      <c r="B333" s="395" t="s">
        <v>185</v>
      </c>
    </row>
    <row r="334" spans="1:2" ht="14.25" x14ac:dyDescent="0.2">
      <c r="A334" s="669"/>
      <c r="B334" s="396" t="s">
        <v>186</v>
      </c>
    </row>
    <row r="335" spans="1:2" ht="14.25" x14ac:dyDescent="0.2">
      <c r="A335" s="666">
        <v>4</v>
      </c>
      <c r="B335" s="394" t="s">
        <v>103</v>
      </c>
    </row>
    <row r="336" spans="1:2" ht="14.25" x14ac:dyDescent="0.2">
      <c r="A336" s="667"/>
      <c r="B336" s="395" t="s">
        <v>187</v>
      </c>
    </row>
    <row r="337" spans="1:3" ht="14.25" x14ac:dyDescent="0.2">
      <c r="A337" s="667"/>
      <c r="B337" s="395" t="s">
        <v>104</v>
      </c>
    </row>
    <row r="338" spans="1:3" ht="14.25" x14ac:dyDescent="0.2">
      <c r="A338" s="668"/>
      <c r="B338" s="395" t="s">
        <v>185</v>
      </c>
    </row>
    <row r="339" spans="1:3" ht="14.25" x14ac:dyDescent="0.2">
      <c r="A339" s="669"/>
      <c r="B339" s="396" t="s">
        <v>186</v>
      </c>
    </row>
    <row r="340" spans="1:3" ht="14.25" x14ac:dyDescent="0.2">
      <c r="A340" s="666">
        <v>5</v>
      </c>
      <c r="B340" s="394" t="s">
        <v>103</v>
      </c>
    </row>
    <row r="341" spans="1:3" ht="14.25" x14ac:dyDescent="0.2">
      <c r="A341" s="667"/>
      <c r="B341" s="395" t="s">
        <v>187</v>
      </c>
    </row>
    <row r="342" spans="1:3" ht="14.25" x14ac:dyDescent="0.2">
      <c r="A342" s="667"/>
      <c r="B342" s="395" t="s">
        <v>104</v>
      </c>
    </row>
    <row r="343" spans="1:3" ht="14.25" x14ac:dyDescent="0.2">
      <c r="A343" s="668"/>
      <c r="B343" s="395" t="s">
        <v>185</v>
      </c>
    </row>
    <row r="344" spans="1:3" ht="14.25" x14ac:dyDescent="0.2">
      <c r="A344" s="669"/>
      <c r="B344" s="396" t="s">
        <v>186</v>
      </c>
    </row>
    <row r="345" spans="1:3" ht="14.25" x14ac:dyDescent="0.2">
      <c r="A345" s="105"/>
      <c r="B345" s="80"/>
    </row>
    <row r="346" spans="1:3" ht="33.75" customHeight="1" x14ac:dyDescent="0.2">
      <c r="A346" s="662" t="s">
        <v>105</v>
      </c>
      <c r="B346" s="659"/>
    </row>
    <row r="347" spans="1:3" ht="14.25" x14ac:dyDescent="0.2">
      <c r="A347" s="28"/>
      <c r="B347" s="390"/>
    </row>
    <row r="348" spans="1:3" ht="14.25" x14ac:dyDescent="0.2">
      <c r="A348" s="67"/>
      <c r="B348" s="106"/>
    </row>
    <row r="349" spans="1:3" ht="14.25" x14ac:dyDescent="0.2">
      <c r="A349" s="79" t="s">
        <v>106</v>
      </c>
      <c r="B349" s="106"/>
    </row>
    <row r="350" spans="1:3" ht="14.25" x14ac:dyDescent="0.2">
      <c r="A350" s="28"/>
      <c r="B350" s="390"/>
    </row>
    <row r="351" spans="1:3" ht="14.25" x14ac:dyDescent="0.2">
      <c r="A351" s="67"/>
      <c r="B351" s="106"/>
    </row>
    <row r="352" spans="1:3" ht="14.25" x14ac:dyDescent="0.2">
      <c r="A352" s="67"/>
      <c r="B352" s="17"/>
      <c r="C352" s="380" t="s">
        <v>214</v>
      </c>
    </row>
    <row r="353" spans="1:5" ht="15.75" x14ac:dyDescent="0.25">
      <c r="A353" s="646" t="s">
        <v>446</v>
      </c>
      <c r="B353" s="646"/>
    </row>
    <row r="354" spans="1:5" ht="15.75" x14ac:dyDescent="0.25">
      <c r="A354" s="376"/>
      <c r="B354" s="89"/>
    </row>
    <row r="355" spans="1:5" ht="15.75" customHeight="1" x14ac:dyDescent="0.2">
      <c r="A355" s="673" t="s">
        <v>216</v>
      </c>
      <c r="B355" s="673"/>
    </row>
    <row r="356" spans="1:5" customFormat="1" ht="15.75" customHeight="1" x14ac:dyDescent="0.2">
      <c r="A356" s="679"/>
      <c r="B356" s="679"/>
    </row>
    <row r="357" spans="1:5" ht="20.25" customHeight="1" x14ac:dyDescent="0.2">
      <c r="A357" s="659" t="s">
        <v>107</v>
      </c>
      <c r="B357" s="659"/>
    </row>
    <row r="358" spans="1:5" ht="14.25" x14ac:dyDescent="0.2">
      <c r="A358" s="28"/>
      <c r="B358" s="390"/>
    </row>
    <row r="359" spans="1:5" ht="34.5" customHeight="1" x14ac:dyDescent="0.2">
      <c r="A359" s="662" t="s">
        <v>108</v>
      </c>
      <c r="B359" s="662"/>
    </row>
    <row r="360" spans="1:5" ht="14.25" x14ac:dyDescent="0.2">
      <c r="A360" s="67"/>
      <c r="B360" s="80"/>
    </row>
    <row r="361" spans="1:5" ht="15" x14ac:dyDescent="0.25">
      <c r="A361" s="94"/>
      <c r="B361" s="95" t="s">
        <v>457</v>
      </c>
    </row>
    <row r="362" spans="1:5" ht="14.25" x14ac:dyDescent="0.2">
      <c r="A362" s="96">
        <v>1</v>
      </c>
      <c r="B362" s="400"/>
    </row>
    <row r="363" spans="1:5" ht="14.25" x14ac:dyDescent="0.2">
      <c r="A363" s="97">
        <v>2</v>
      </c>
      <c r="B363" s="401"/>
    </row>
    <row r="364" spans="1:5" ht="15" x14ac:dyDescent="0.25">
      <c r="A364" s="97">
        <v>3</v>
      </c>
      <c r="B364" s="401"/>
      <c r="D364" s="107"/>
      <c r="E364" s="108"/>
    </row>
    <row r="365" spans="1:5" ht="14.25" x14ac:dyDescent="0.2">
      <c r="A365" s="97">
        <v>4</v>
      </c>
      <c r="B365" s="401"/>
      <c r="D365" s="109"/>
      <c r="E365" s="110"/>
    </row>
    <row r="366" spans="1:5" ht="14.25" x14ac:dyDescent="0.2">
      <c r="A366" s="98">
        <v>5</v>
      </c>
      <c r="B366" s="402"/>
      <c r="D366" s="109"/>
      <c r="E366" s="110"/>
    </row>
    <row r="367" spans="1:5" ht="14.25" x14ac:dyDescent="0.2">
      <c r="A367" s="67"/>
      <c r="B367" s="80"/>
      <c r="D367" s="109"/>
      <c r="E367" s="110"/>
    </row>
    <row r="368" spans="1:5" ht="14.25" x14ac:dyDescent="0.2">
      <c r="A368" s="67"/>
      <c r="B368" s="17"/>
      <c r="C368" s="380" t="s">
        <v>214</v>
      </c>
      <c r="D368" s="109"/>
      <c r="E368" s="110"/>
    </row>
    <row r="369" spans="1:3" ht="15.75" x14ac:dyDescent="0.25">
      <c r="A369" s="646" t="s">
        <v>436</v>
      </c>
      <c r="B369" s="646"/>
    </row>
    <row r="370" spans="1:3" ht="15.75" x14ac:dyDescent="0.25">
      <c r="A370" s="376"/>
      <c r="B370" s="89"/>
    </row>
    <row r="371" spans="1:3" ht="29.25" customHeight="1" x14ac:dyDescent="0.2">
      <c r="A371" s="678" t="s">
        <v>353</v>
      </c>
      <c r="B371" s="678"/>
    </row>
    <row r="372" spans="1:3" ht="15" x14ac:dyDescent="0.25">
      <c r="A372" s="111"/>
      <c r="B372" s="111"/>
    </row>
    <row r="373" spans="1:3" ht="15" x14ac:dyDescent="0.25">
      <c r="A373" s="112" t="s">
        <v>352</v>
      </c>
      <c r="B373" s="111"/>
    </row>
    <row r="374" spans="1:3" ht="14.25" x14ac:dyDescent="0.2">
      <c r="A374" s="28"/>
      <c r="B374" s="508"/>
    </row>
    <row r="375" spans="1:3" ht="15" x14ac:dyDescent="0.25">
      <c r="A375" s="111"/>
      <c r="B375" s="111"/>
    </row>
    <row r="376" spans="1:3" ht="14.25" x14ac:dyDescent="0.2">
      <c r="A376" s="67"/>
      <c r="B376" s="17"/>
      <c r="C376" s="380" t="s">
        <v>214</v>
      </c>
    </row>
    <row r="377" spans="1:3" ht="15.75" x14ac:dyDescent="0.25">
      <c r="A377" s="646" t="s">
        <v>437</v>
      </c>
      <c r="B377" s="646"/>
    </row>
    <row r="378" spans="1:3" ht="15.75" x14ac:dyDescent="0.25">
      <c r="A378" s="376"/>
      <c r="B378" s="89"/>
    </row>
    <row r="379" spans="1:3" ht="33" customHeight="1" x14ac:dyDescent="0.2">
      <c r="A379" s="662" t="s">
        <v>50</v>
      </c>
      <c r="B379" s="662"/>
    </row>
    <row r="380" spans="1:3" ht="14.25" x14ac:dyDescent="0.2">
      <c r="A380" s="67"/>
      <c r="B380" s="80"/>
    </row>
    <row r="381" spans="1:3" ht="14.25" x14ac:dyDescent="0.2">
      <c r="A381" s="659" t="s">
        <v>51</v>
      </c>
      <c r="B381" s="659"/>
    </row>
    <row r="382" spans="1:3" ht="14.25" x14ac:dyDescent="0.2">
      <c r="A382" s="88"/>
      <c r="B382" s="390"/>
    </row>
    <row r="383" spans="1:3" ht="20.25" customHeight="1" x14ac:dyDescent="0.2">
      <c r="A383" s="659" t="s">
        <v>52</v>
      </c>
      <c r="B383" s="659"/>
    </row>
    <row r="384" spans="1:3" ht="14.25" x14ac:dyDescent="0.2">
      <c r="A384" s="88"/>
      <c r="B384" s="390"/>
    </row>
    <row r="385" spans="1:2" ht="20.25" customHeight="1" x14ac:dyDescent="0.2">
      <c r="A385" s="659" t="s">
        <v>54</v>
      </c>
      <c r="B385" s="659"/>
    </row>
    <row r="386" spans="1:2" ht="14.25" x14ac:dyDescent="0.2">
      <c r="A386" s="88"/>
      <c r="B386" s="390"/>
    </row>
    <row r="387" spans="1:2" ht="20.25" customHeight="1" x14ac:dyDescent="0.2">
      <c r="A387" s="659" t="s">
        <v>53</v>
      </c>
      <c r="B387" s="659"/>
    </row>
    <row r="388" spans="1:2" ht="14.25" x14ac:dyDescent="0.2">
      <c r="A388" s="88"/>
      <c r="B388" s="390"/>
    </row>
    <row r="389" spans="1:2" ht="20.25" customHeight="1" x14ac:dyDescent="0.2">
      <c r="A389" s="659" t="s">
        <v>55</v>
      </c>
      <c r="B389" s="659"/>
    </row>
    <row r="390" spans="1:2" ht="14.25" x14ac:dyDescent="0.2">
      <c r="A390" s="88"/>
      <c r="B390" s="390"/>
    </row>
    <row r="391" spans="1:2" ht="20.25" customHeight="1" x14ac:dyDescent="0.2">
      <c r="A391" s="659" t="s">
        <v>56</v>
      </c>
      <c r="B391" s="659"/>
    </row>
    <row r="392" spans="1:2" ht="14.25" x14ac:dyDescent="0.2">
      <c r="A392" s="88"/>
      <c r="B392" s="390"/>
    </row>
    <row r="393" spans="1:2" ht="20.25" customHeight="1" x14ac:dyDescent="0.2">
      <c r="A393" s="659" t="s">
        <v>57</v>
      </c>
      <c r="B393" s="659"/>
    </row>
    <row r="394" spans="1:2" ht="14.25" x14ac:dyDescent="0.2">
      <c r="A394" s="28"/>
      <c r="B394" s="390"/>
    </row>
    <row r="395" spans="1:2" ht="35.25" customHeight="1" thickBot="1" x14ac:dyDescent="0.25">
      <c r="A395" s="86"/>
      <c r="B395" s="87"/>
    </row>
    <row r="396" spans="1:2" ht="15.6" customHeight="1" x14ac:dyDescent="0.25">
      <c r="A396" s="113" t="s">
        <v>183</v>
      </c>
      <c r="B396" s="114"/>
    </row>
    <row r="397" spans="1:2" x14ac:dyDescent="0.2">
      <c r="A397" s="115" t="s">
        <v>394</v>
      </c>
      <c r="B397" s="85" t="s">
        <v>393</v>
      </c>
    </row>
    <row r="398" spans="1:2" x14ac:dyDescent="0.2">
      <c r="A398" s="115" t="s">
        <v>394</v>
      </c>
      <c r="B398" s="85" t="s">
        <v>395</v>
      </c>
    </row>
    <row r="399" spans="1:2" x14ac:dyDescent="0.2">
      <c r="A399" s="115" t="s">
        <v>394</v>
      </c>
      <c r="B399" s="85" t="s">
        <v>396</v>
      </c>
    </row>
    <row r="400" spans="1:2" x14ac:dyDescent="0.2">
      <c r="A400" s="116"/>
      <c r="B400" s="145" t="s">
        <v>147</v>
      </c>
    </row>
    <row r="401" spans="1:3" x14ac:dyDescent="0.2">
      <c r="A401" s="82" t="s">
        <v>394</v>
      </c>
      <c r="B401" s="117" t="s">
        <v>397</v>
      </c>
    </row>
    <row r="402" spans="1:3" x14ac:dyDescent="0.2">
      <c r="A402" s="61"/>
      <c r="B402" s="144" t="s">
        <v>291</v>
      </c>
      <c r="C402" s="118"/>
    </row>
    <row r="403" spans="1:3" x14ac:dyDescent="0.2">
      <c r="A403" s="61"/>
      <c r="B403" s="144" t="s">
        <v>290</v>
      </c>
      <c r="C403" s="118"/>
    </row>
    <row r="404" spans="1:3" x14ac:dyDescent="0.2">
      <c r="A404" s="119" t="s">
        <v>398</v>
      </c>
      <c r="B404" s="64" t="s">
        <v>459</v>
      </c>
      <c r="C404" s="118"/>
    </row>
    <row r="405" spans="1:3" x14ac:dyDescent="0.2">
      <c r="A405" s="61"/>
      <c r="B405" s="147" t="s">
        <v>348</v>
      </c>
      <c r="C405" s="118"/>
    </row>
    <row r="406" spans="1:3" x14ac:dyDescent="0.2">
      <c r="A406" s="82" t="s">
        <v>394</v>
      </c>
      <c r="B406" s="83" t="s">
        <v>204</v>
      </c>
    </row>
    <row r="407" spans="1:3" x14ac:dyDescent="0.2">
      <c r="A407" s="82"/>
      <c r="B407" s="143" t="s">
        <v>148</v>
      </c>
    </row>
    <row r="408" spans="1:3" x14ac:dyDescent="0.2">
      <c r="A408" s="82"/>
      <c r="B408" s="147" t="s">
        <v>375</v>
      </c>
    </row>
    <row r="409" spans="1:3" x14ac:dyDescent="0.2">
      <c r="A409" s="120" t="s">
        <v>391</v>
      </c>
      <c r="B409" s="121" t="s">
        <v>399</v>
      </c>
    </row>
    <row r="410" spans="1:3" x14ac:dyDescent="0.2">
      <c r="A410" s="122" t="s">
        <v>394</v>
      </c>
      <c r="B410" s="121" t="s">
        <v>400</v>
      </c>
    </row>
    <row r="411" spans="1:3" ht="25.5" x14ac:dyDescent="0.2">
      <c r="A411" s="123"/>
      <c r="B411" s="144" t="s">
        <v>184</v>
      </c>
    </row>
    <row r="412" spans="1:3" x14ac:dyDescent="0.2">
      <c r="A412" s="122" t="s">
        <v>394</v>
      </c>
      <c r="B412" s="121" t="s">
        <v>401</v>
      </c>
    </row>
    <row r="413" spans="1:3" x14ac:dyDescent="0.2">
      <c r="A413" s="123"/>
      <c r="B413" s="144" t="s">
        <v>289</v>
      </c>
    </row>
    <row r="414" spans="1:3" x14ac:dyDescent="0.2">
      <c r="A414" s="115" t="s">
        <v>402</v>
      </c>
      <c r="B414" s="85" t="s">
        <v>403</v>
      </c>
    </row>
    <row r="415" spans="1:3" x14ac:dyDescent="0.2">
      <c r="A415" s="116"/>
      <c r="B415" s="144" t="s">
        <v>190</v>
      </c>
    </row>
    <row r="416" spans="1:3" x14ac:dyDescent="0.2">
      <c r="A416" s="116"/>
      <c r="B416" s="144" t="s">
        <v>288</v>
      </c>
    </row>
    <row r="417" spans="1:3" x14ac:dyDescent="0.2">
      <c r="A417" s="82" t="s">
        <v>394</v>
      </c>
      <c r="B417" s="83" t="s">
        <v>404</v>
      </c>
    </row>
    <row r="418" spans="1:3" x14ac:dyDescent="0.2">
      <c r="A418" s="61"/>
      <c r="B418" s="144" t="s">
        <v>189</v>
      </c>
    </row>
    <row r="419" spans="1:3" x14ac:dyDescent="0.2">
      <c r="A419" s="82" t="s">
        <v>394</v>
      </c>
      <c r="B419" s="83" t="s">
        <v>100</v>
      </c>
    </row>
    <row r="420" spans="1:3" s="126" customFormat="1" x14ac:dyDescent="0.2">
      <c r="A420" s="124" t="s">
        <v>405</v>
      </c>
      <c r="B420" s="125" t="s">
        <v>406</v>
      </c>
    </row>
    <row r="421" spans="1:3" ht="13.5" thickBot="1" x14ac:dyDescent="0.25">
      <c r="A421" s="127"/>
      <c r="B421" s="146" t="s">
        <v>536</v>
      </c>
    </row>
    <row r="422" spans="1:3" x14ac:dyDescent="0.2">
      <c r="A422" s="128"/>
    </row>
    <row r="423" spans="1:3" ht="14.25" x14ac:dyDescent="0.2">
      <c r="A423" s="86"/>
      <c r="B423" s="87"/>
    </row>
    <row r="424" spans="1:3" ht="18" x14ac:dyDescent="0.25">
      <c r="A424" s="644" t="s">
        <v>109</v>
      </c>
      <c r="B424" s="644"/>
    </row>
    <row r="425" spans="1:3" ht="14.25" x14ac:dyDescent="0.2">
      <c r="A425" s="377"/>
      <c r="B425" s="17"/>
      <c r="C425" s="380" t="s">
        <v>214</v>
      </c>
    </row>
    <row r="426" spans="1:3" ht="14.25" x14ac:dyDescent="0.2">
      <c r="A426" s="67"/>
      <c r="B426" s="129"/>
    </row>
    <row r="427" spans="1:3" ht="35.25" customHeight="1" x14ac:dyDescent="0.2">
      <c r="A427" s="662" t="s">
        <v>217</v>
      </c>
      <c r="B427" s="662"/>
    </row>
    <row r="428" spans="1:3" ht="14.25" x14ac:dyDescent="0.2">
      <c r="A428" s="67"/>
      <c r="B428" s="129"/>
    </row>
    <row r="429" spans="1:3" ht="15.75" x14ac:dyDescent="0.25">
      <c r="A429" s="646" t="s">
        <v>438</v>
      </c>
      <c r="B429" s="646"/>
    </row>
    <row r="430" spans="1:3" ht="15.75" x14ac:dyDescent="0.25">
      <c r="A430" s="376"/>
      <c r="B430" s="89"/>
    </row>
    <row r="431" spans="1:3" ht="33.75" customHeight="1" x14ac:dyDescent="0.2">
      <c r="A431" s="662" t="s">
        <v>287</v>
      </c>
      <c r="B431" s="662"/>
    </row>
    <row r="432" spans="1:3" ht="14.25" x14ac:dyDescent="0.2">
      <c r="A432" s="67"/>
      <c r="B432" s="106"/>
    </row>
    <row r="433" spans="1:2" ht="15" x14ac:dyDescent="0.25">
      <c r="A433" s="90"/>
      <c r="B433" s="103" t="s">
        <v>205</v>
      </c>
    </row>
    <row r="434" spans="1:2" ht="15" x14ac:dyDescent="0.25">
      <c r="A434" s="104"/>
      <c r="B434" s="130" t="s">
        <v>102</v>
      </c>
    </row>
    <row r="435" spans="1:2" ht="14.25" x14ac:dyDescent="0.2">
      <c r="A435" s="666">
        <v>1</v>
      </c>
      <c r="B435" s="403"/>
    </row>
    <row r="436" spans="1:2" ht="14.25" x14ac:dyDescent="0.2">
      <c r="A436" s="681"/>
      <c r="B436" s="396"/>
    </row>
    <row r="437" spans="1:2" ht="14.25" x14ac:dyDescent="0.2">
      <c r="A437" s="666">
        <v>2</v>
      </c>
      <c r="B437" s="403"/>
    </row>
    <row r="438" spans="1:2" ht="14.25" x14ac:dyDescent="0.2">
      <c r="A438" s="681"/>
      <c r="B438" s="396"/>
    </row>
    <row r="439" spans="1:2" ht="14.25" x14ac:dyDescent="0.2">
      <c r="A439" s="666">
        <v>3</v>
      </c>
      <c r="B439" s="403"/>
    </row>
    <row r="440" spans="1:2" ht="14.25" x14ac:dyDescent="0.2">
      <c r="A440" s="681"/>
      <c r="B440" s="396"/>
    </row>
    <row r="441" spans="1:2" ht="14.25" x14ac:dyDescent="0.2">
      <c r="A441" s="666">
        <v>4</v>
      </c>
      <c r="B441" s="403"/>
    </row>
    <row r="442" spans="1:2" ht="14.25" x14ac:dyDescent="0.2">
      <c r="A442" s="681"/>
      <c r="B442" s="404"/>
    </row>
    <row r="443" spans="1:2" ht="14.25" x14ac:dyDescent="0.2">
      <c r="A443" s="666">
        <v>5</v>
      </c>
      <c r="B443" s="403"/>
    </row>
    <row r="444" spans="1:2" ht="14.25" x14ac:dyDescent="0.2">
      <c r="A444" s="681"/>
      <c r="B444" s="404"/>
    </row>
    <row r="445" spans="1:2" ht="14.25" x14ac:dyDescent="0.2">
      <c r="A445" s="666">
        <v>6</v>
      </c>
      <c r="B445" s="403"/>
    </row>
    <row r="446" spans="1:2" ht="14.25" x14ac:dyDescent="0.2">
      <c r="A446" s="681"/>
      <c r="B446" s="404"/>
    </row>
    <row r="447" spans="1:2" ht="14.25" x14ac:dyDescent="0.2">
      <c r="A447" s="67"/>
      <c r="B447" s="106"/>
    </row>
    <row r="448" spans="1:2" ht="33" customHeight="1" x14ac:dyDescent="0.2">
      <c r="A448" s="662" t="s">
        <v>356</v>
      </c>
      <c r="B448" s="680"/>
    </row>
    <row r="449" spans="1:3" ht="14.25" x14ac:dyDescent="0.2">
      <c r="A449" s="28"/>
      <c r="B449" s="390"/>
    </row>
    <row r="450" spans="1:3" ht="20.25" customHeight="1" x14ac:dyDescent="0.2">
      <c r="A450" s="662" t="s">
        <v>218</v>
      </c>
      <c r="B450" s="662"/>
    </row>
    <row r="451" spans="1:3" ht="14.25" x14ac:dyDescent="0.2">
      <c r="A451" s="28"/>
      <c r="B451" s="390"/>
    </row>
    <row r="452" spans="1:3" ht="20.25" customHeight="1" x14ac:dyDescent="0.2">
      <c r="A452" s="659" t="s">
        <v>131</v>
      </c>
      <c r="B452" s="659"/>
    </row>
    <row r="453" spans="1:3" ht="14.25" x14ac:dyDescent="0.2">
      <c r="A453" s="28"/>
      <c r="B453" s="390"/>
    </row>
    <row r="454" spans="1:3" ht="20.25" customHeight="1" x14ac:dyDescent="0.2">
      <c r="A454" s="685" t="s">
        <v>357</v>
      </c>
      <c r="B454" s="686"/>
    </row>
    <row r="455" spans="1:3" ht="14.25" x14ac:dyDescent="0.2">
      <c r="A455" s="28"/>
      <c r="B455" s="390"/>
    </row>
    <row r="456" spans="1:3" ht="34.5" customHeight="1" x14ac:dyDescent="0.2">
      <c r="A456" s="662" t="s">
        <v>358</v>
      </c>
      <c r="B456" s="662"/>
    </row>
    <row r="457" spans="1:3" s="132" customFormat="1" ht="15" x14ac:dyDescent="0.25">
      <c r="A457" s="131"/>
      <c r="B457" s="390"/>
    </row>
    <row r="458" spans="1:3" ht="34.5" customHeight="1" x14ac:dyDescent="0.2">
      <c r="A458" s="682" t="s">
        <v>359</v>
      </c>
      <c r="B458" s="682"/>
    </row>
    <row r="459" spans="1:3" ht="14.25" x14ac:dyDescent="0.2">
      <c r="A459" s="28"/>
      <c r="B459" s="390"/>
    </row>
    <row r="460" spans="1:3" x14ac:dyDescent="0.2">
      <c r="A460" s="128"/>
      <c r="B460" s="26"/>
    </row>
    <row r="461" spans="1:3" x14ac:dyDescent="0.2">
      <c r="A461" s="128"/>
      <c r="B461" s="17"/>
      <c r="C461" s="380" t="s">
        <v>214</v>
      </c>
    </row>
    <row r="462" spans="1:3" ht="15.75" x14ac:dyDescent="0.25">
      <c r="A462" s="646" t="s">
        <v>439</v>
      </c>
      <c r="B462" s="646"/>
    </row>
    <row r="463" spans="1:3" ht="14.25" x14ac:dyDescent="0.2">
      <c r="A463" s="377"/>
      <c r="B463" s="106"/>
    </row>
    <row r="464" spans="1:3" ht="34.5" customHeight="1" x14ac:dyDescent="0.2">
      <c r="A464" s="662" t="s">
        <v>360</v>
      </c>
      <c r="B464" s="662"/>
    </row>
    <row r="465" spans="1:3" ht="14.25" x14ac:dyDescent="0.2">
      <c r="A465" s="28"/>
      <c r="B465" s="390"/>
    </row>
    <row r="466" spans="1:3" ht="34.5" customHeight="1" x14ac:dyDescent="0.2">
      <c r="A466" s="662" t="s">
        <v>206</v>
      </c>
      <c r="B466" s="662"/>
    </row>
    <row r="467" spans="1:3" ht="14.25" x14ac:dyDescent="0.2">
      <c r="A467" s="28"/>
      <c r="B467" s="390"/>
    </row>
    <row r="468" spans="1:3" ht="20.25" customHeight="1" x14ac:dyDescent="0.2">
      <c r="A468" s="659" t="s">
        <v>19</v>
      </c>
      <c r="B468" s="659"/>
    </row>
    <row r="469" spans="1:3" ht="14.25" x14ac:dyDescent="0.2">
      <c r="A469" s="28"/>
      <c r="B469" s="390"/>
    </row>
    <row r="470" spans="1:3" ht="34.5" customHeight="1" x14ac:dyDescent="0.2">
      <c r="A470" s="662" t="s">
        <v>209</v>
      </c>
      <c r="B470" s="662"/>
    </row>
    <row r="471" spans="1:3" ht="14.25" x14ac:dyDescent="0.2">
      <c r="A471" s="28"/>
      <c r="B471" s="390"/>
    </row>
    <row r="472" spans="1:3" ht="20.25" customHeight="1" x14ac:dyDescent="0.2">
      <c r="A472" s="659" t="s">
        <v>132</v>
      </c>
      <c r="B472" s="659"/>
    </row>
    <row r="473" spans="1:3" ht="14.25" x14ac:dyDescent="0.2">
      <c r="A473" s="28"/>
      <c r="B473" s="390"/>
    </row>
    <row r="474" spans="1:3" ht="20.25" customHeight="1" x14ac:dyDescent="0.2">
      <c r="A474" s="28" t="s">
        <v>207</v>
      </c>
      <c r="B474" s="78"/>
    </row>
    <row r="475" spans="1:3" ht="14.25" x14ac:dyDescent="0.2">
      <c r="A475" s="28"/>
      <c r="B475" s="390"/>
    </row>
    <row r="476" spans="1:3" ht="20.25" customHeight="1" x14ac:dyDescent="0.2">
      <c r="A476" s="659" t="s">
        <v>133</v>
      </c>
      <c r="B476" s="659"/>
    </row>
    <row r="477" spans="1:3" ht="14.25" x14ac:dyDescent="0.2">
      <c r="A477" s="28"/>
      <c r="B477" s="390"/>
    </row>
    <row r="478" spans="1:3" ht="14.25" x14ac:dyDescent="0.2">
      <c r="A478" s="659"/>
      <c r="B478" s="659"/>
    </row>
    <row r="479" spans="1:3" x14ac:dyDescent="0.2">
      <c r="A479" s="128"/>
      <c r="B479" s="17"/>
      <c r="C479" s="380" t="s">
        <v>214</v>
      </c>
    </row>
    <row r="480" spans="1:3" ht="15.75" x14ac:dyDescent="0.25">
      <c r="A480" s="646" t="s">
        <v>440</v>
      </c>
      <c r="B480" s="646"/>
    </row>
    <row r="481" spans="1:3" ht="14.25" x14ac:dyDescent="0.2">
      <c r="A481" s="377"/>
      <c r="B481" s="106"/>
    </row>
    <row r="482" spans="1:3" ht="45" customHeight="1" x14ac:dyDescent="0.2">
      <c r="A482" s="662" t="s">
        <v>361</v>
      </c>
      <c r="B482" s="662"/>
    </row>
    <row r="483" spans="1:3" ht="14.25" x14ac:dyDescent="0.2">
      <c r="A483" s="28"/>
      <c r="B483" s="390"/>
    </row>
    <row r="484" spans="1:3" ht="30.75" customHeight="1" x14ac:dyDescent="0.2">
      <c r="A484" s="662" t="s">
        <v>220</v>
      </c>
      <c r="B484" s="662"/>
    </row>
    <row r="485" spans="1:3" ht="14.25" x14ac:dyDescent="0.2">
      <c r="A485" s="28"/>
      <c r="B485" s="390"/>
    </row>
    <row r="486" spans="1:3" ht="34.5" customHeight="1" x14ac:dyDescent="0.2">
      <c r="A486" s="662" t="s">
        <v>362</v>
      </c>
      <c r="B486" s="662"/>
    </row>
    <row r="487" spans="1:3" ht="14.25" x14ac:dyDescent="0.2">
      <c r="A487" s="28"/>
      <c r="B487" s="390"/>
    </row>
    <row r="488" spans="1:3" ht="20.25" customHeight="1" x14ac:dyDescent="0.2">
      <c r="A488" s="659" t="s">
        <v>363</v>
      </c>
      <c r="B488" s="659"/>
    </row>
    <row r="489" spans="1:3" ht="14.25" x14ac:dyDescent="0.2">
      <c r="A489" s="28"/>
      <c r="B489" s="390"/>
    </row>
    <row r="490" spans="1:3" ht="19.149999999999999" customHeight="1" x14ac:dyDescent="0.2">
      <c r="A490" s="662" t="s">
        <v>208</v>
      </c>
      <c r="B490" s="662"/>
    </row>
    <row r="491" spans="1:3" ht="14.25" x14ac:dyDescent="0.2">
      <c r="A491" s="28"/>
      <c r="B491" s="390"/>
    </row>
    <row r="493" spans="1:3" ht="14.25" x14ac:dyDescent="0.2">
      <c r="A493" s="67"/>
      <c r="B493" s="17"/>
      <c r="C493" s="380" t="s">
        <v>214</v>
      </c>
    </row>
    <row r="494" spans="1:3" ht="15.75" x14ac:dyDescent="0.25">
      <c r="A494" s="646" t="s">
        <v>441</v>
      </c>
      <c r="B494" s="646"/>
    </row>
    <row r="495" spans="1:3" ht="14.25" x14ac:dyDescent="0.2">
      <c r="A495" s="377"/>
      <c r="B495" s="106"/>
    </row>
    <row r="496" spans="1:3" ht="34.5" customHeight="1" x14ac:dyDescent="0.2">
      <c r="A496" s="662" t="s">
        <v>364</v>
      </c>
      <c r="B496" s="662"/>
    </row>
    <row r="497" spans="1:2" ht="14.25" x14ac:dyDescent="0.2">
      <c r="A497" s="28"/>
      <c r="B497" s="390"/>
    </row>
    <row r="498" spans="1:2" ht="51" customHeight="1" x14ac:dyDescent="0.2">
      <c r="A498" s="662" t="s">
        <v>365</v>
      </c>
      <c r="B498" s="662"/>
    </row>
    <row r="499" spans="1:2" ht="14.25" x14ac:dyDescent="0.2">
      <c r="A499" s="28"/>
      <c r="B499" s="390"/>
    </row>
    <row r="500" spans="1:2" ht="34.5" customHeight="1" x14ac:dyDescent="0.2">
      <c r="A500" s="662" t="s">
        <v>366</v>
      </c>
      <c r="B500" s="662"/>
    </row>
    <row r="501" spans="1:2" ht="14.25" x14ac:dyDescent="0.2">
      <c r="A501" s="28"/>
      <c r="B501" s="390"/>
    </row>
    <row r="502" spans="1:2" ht="34.5" customHeight="1" x14ac:dyDescent="0.2">
      <c r="A502" s="662" t="s">
        <v>367</v>
      </c>
      <c r="B502" s="662"/>
    </row>
    <row r="503" spans="1:2" ht="14.25" x14ac:dyDescent="0.2">
      <c r="A503" s="28"/>
      <c r="B503" s="390"/>
    </row>
    <row r="504" spans="1:2" ht="14.25" x14ac:dyDescent="0.2">
      <c r="A504" s="67"/>
    </row>
    <row r="505" spans="1:2" ht="15" thickBot="1" x14ac:dyDescent="0.25">
      <c r="A505" s="67"/>
      <c r="B505" s="80"/>
    </row>
    <row r="506" spans="1:2" ht="15.6" customHeight="1" x14ac:dyDescent="0.25">
      <c r="A506" s="664" t="s">
        <v>101</v>
      </c>
      <c r="B506" s="665"/>
    </row>
    <row r="507" spans="1:2" x14ac:dyDescent="0.2">
      <c r="A507" s="115" t="s">
        <v>407</v>
      </c>
      <c r="B507" s="85" t="s">
        <v>408</v>
      </c>
    </row>
    <row r="508" spans="1:2" x14ac:dyDescent="0.2">
      <c r="A508" s="116"/>
      <c r="B508" s="144" t="s">
        <v>191</v>
      </c>
    </row>
    <row r="509" spans="1:2" x14ac:dyDescent="0.2">
      <c r="A509" s="115" t="s">
        <v>407</v>
      </c>
      <c r="B509" s="85" t="s">
        <v>409</v>
      </c>
    </row>
    <row r="510" spans="1:2" ht="25.5" x14ac:dyDescent="0.2">
      <c r="A510" s="116"/>
      <c r="B510" s="145" t="s">
        <v>167</v>
      </c>
    </row>
    <row r="511" spans="1:2" ht="25.5" x14ac:dyDescent="0.2">
      <c r="A511" s="116"/>
      <c r="B511" s="144" t="s">
        <v>286</v>
      </c>
    </row>
    <row r="512" spans="1:2" x14ac:dyDescent="0.2">
      <c r="A512" s="115" t="s">
        <v>407</v>
      </c>
      <c r="B512" s="85" t="s">
        <v>410</v>
      </c>
    </row>
    <row r="513" spans="1:3" x14ac:dyDescent="0.2">
      <c r="A513" s="133"/>
      <c r="B513" s="121" t="s">
        <v>285</v>
      </c>
    </row>
    <row r="514" spans="1:3" x14ac:dyDescent="0.2">
      <c r="A514" s="116"/>
      <c r="B514" s="144" t="s">
        <v>537</v>
      </c>
    </row>
    <row r="515" spans="1:3" x14ac:dyDescent="0.2">
      <c r="A515" s="116"/>
      <c r="B515" s="64" t="s">
        <v>284</v>
      </c>
    </row>
    <row r="516" spans="1:3" x14ac:dyDescent="0.2">
      <c r="A516" s="116"/>
      <c r="B516" s="144" t="s">
        <v>283</v>
      </c>
    </row>
    <row r="517" spans="1:3" x14ac:dyDescent="0.2">
      <c r="A517" s="116"/>
      <c r="B517" s="64" t="s">
        <v>368</v>
      </c>
    </row>
    <row r="518" spans="1:3" x14ac:dyDescent="0.2">
      <c r="A518" s="116"/>
      <c r="B518" s="144" t="s">
        <v>534</v>
      </c>
    </row>
    <row r="519" spans="1:3" x14ac:dyDescent="0.2">
      <c r="A519" s="115" t="s">
        <v>407</v>
      </c>
      <c r="B519" s="85" t="s">
        <v>411</v>
      </c>
    </row>
    <row r="520" spans="1:3" x14ac:dyDescent="0.2">
      <c r="A520" s="123"/>
      <c r="B520" s="144" t="s">
        <v>535</v>
      </c>
    </row>
    <row r="521" spans="1:3" x14ac:dyDescent="0.2">
      <c r="A521" s="115" t="s">
        <v>407</v>
      </c>
      <c r="B521" s="85" t="s">
        <v>412</v>
      </c>
    </row>
    <row r="522" spans="1:3" x14ac:dyDescent="0.2">
      <c r="A522" s="115" t="s">
        <v>407</v>
      </c>
      <c r="B522" s="642" t="s">
        <v>448</v>
      </c>
    </row>
    <row r="523" spans="1:3" x14ac:dyDescent="0.2">
      <c r="A523" s="115" t="s">
        <v>407</v>
      </c>
      <c r="B523" s="642" t="s">
        <v>447</v>
      </c>
    </row>
    <row r="524" spans="1:3" x14ac:dyDescent="0.2">
      <c r="A524" s="115" t="s">
        <v>407</v>
      </c>
      <c r="B524" s="85" t="s">
        <v>413</v>
      </c>
    </row>
    <row r="525" spans="1:3" ht="13.5" customHeight="1" thickBot="1" x14ac:dyDescent="0.25">
      <c r="A525" s="372"/>
      <c r="B525" s="148" t="s">
        <v>355</v>
      </c>
    </row>
    <row r="526" spans="1:3" ht="13.5" customHeight="1" x14ac:dyDescent="0.2">
      <c r="A526" s="407"/>
      <c r="B526" s="407"/>
    </row>
    <row r="527" spans="1:3" x14ac:dyDescent="0.2">
      <c r="A527" s="128"/>
      <c r="B527" s="26"/>
    </row>
    <row r="528" spans="1:3" x14ac:dyDescent="0.2">
      <c r="A528" s="128"/>
      <c r="B528" s="26"/>
      <c r="C528" s="72"/>
    </row>
    <row r="529" spans="1:4" ht="18" x14ac:dyDescent="0.25">
      <c r="A529" s="644" t="s">
        <v>134</v>
      </c>
      <c r="B529" s="644"/>
    </row>
    <row r="530" spans="1:4" ht="14.25" x14ac:dyDescent="0.2">
      <c r="A530" s="377"/>
      <c r="B530" s="17"/>
      <c r="C530" s="380" t="s">
        <v>214</v>
      </c>
    </row>
    <row r="531" spans="1:4" ht="14.25" x14ac:dyDescent="0.2">
      <c r="A531" s="67"/>
      <c r="B531" s="80"/>
    </row>
    <row r="532" spans="1:4" ht="15.75" x14ac:dyDescent="0.25">
      <c r="A532" s="646" t="s">
        <v>442</v>
      </c>
      <c r="B532" s="646"/>
    </row>
    <row r="533" spans="1:4" ht="14.25" x14ac:dyDescent="0.2">
      <c r="A533" s="377"/>
      <c r="B533" s="106"/>
      <c r="D533" s="134"/>
    </row>
    <row r="534" spans="1:4" ht="35.25" customHeight="1" x14ac:dyDescent="0.2">
      <c r="A534" s="662" t="s">
        <v>210</v>
      </c>
      <c r="B534" s="662"/>
    </row>
    <row r="535" spans="1:4" ht="14.25" x14ac:dyDescent="0.2">
      <c r="A535" s="135"/>
      <c r="B535" s="405"/>
    </row>
    <row r="536" spans="1:4" ht="34.5" customHeight="1" x14ac:dyDescent="0.2">
      <c r="A536" s="683" t="s">
        <v>369</v>
      </c>
      <c r="B536" s="684"/>
    </row>
    <row r="537" spans="1:4" ht="14.25" x14ac:dyDescent="0.2">
      <c r="A537" s="28"/>
      <c r="B537" s="390"/>
    </row>
    <row r="538" spans="1:4" ht="20.25" customHeight="1" x14ac:dyDescent="0.2">
      <c r="A538" s="662" t="s">
        <v>370</v>
      </c>
      <c r="B538" s="662"/>
    </row>
    <row r="539" spans="1:4" ht="14.25" x14ac:dyDescent="0.2">
      <c r="A539" s="28"/>
      <c r="B539" s="390"/>
    </row>
    <row r="540" spans="1:4" ht="20.25" customHeight="1" x14ac:dyDescent="0.2">
      <c r="A540" s="659" t="s">
        <v>211</v>
      </c>
      <c r="B540" s="659"/>
    </row>
    <row r="541" spans="1:4" ht="14.25" x14ac:dyDescent="0.2">
      <c r="A541" s="28"/>
      <c r="B541" s="390"/>
    </row>
    <row r="542" spans="1:4" ht="20.25" customHeight="1" x14ac:dyDescent="0.2">
      <c r="A542" s="659" t="s">
        <v>135</v>
      </c>
      <c r="B542" s="659"/>
    </row>
    <row r="543" spans="1:4" ht="14.25" x14ac:dyDescent="0.2">
      <c r="A543" s="28"/>
      <c r="B543" s="390"/>
    </row>
    <row r="544" spans="1:4" ht="34.5" customHeight="1" x14ac:dyDescent="0.2">
      <c r="A544" s="662" t="s">
        <v>371</v>
      </c>
      <c r="B544" s="662"/>
    </row>
    <row r="545" spans="1:3" ht="14.25" x14ac:dyDescent="0.2">
      <c r="A545" s="28"/>
      <c r="B545" s="390"/>
    </row>
    <row r="546" spans="1:3" x14ac:dyDescent="0.2">
      <c r="A546" s="128"/>
      <c r="B546" s="382"/>
    </row>
    <row r="547" spans="1:3" ht="14.25" x14ac:dyDescent="0.2">
      <c r="A547" s="67"/>
      <c r="B547" s="17"/>
      <c r="C547" s="380" t="s">
        <v>214</v>
      </c>
    </row>
    <row r="548" spans="1:3" ht="15.75" x14ac:dyDescent="0.25">
      <c r="A548" s="646" t="s">
        <v>443</v>
      </c>
      <c r="B548" s="646"/>
    </row>
    <row r="549" spans="1:3" ht="14.25" x14ac:dyDescent="0.2">
      <c r="A549" s="377"/>
      <c r="B549" s="17"/>
    </row>
    <row r="550" spans="1:3" ht="14.25" x14ac:dyDescent="0.2">
      <c r="A550" s="659" t="s">
        <v>20</v>
      </c>
      <c r="B550" s="659"/>
    </row>
    <row r="551" spans="1:3" ht="11.25" customHeight="1" x14ac:dyDescent="0.2">
      <c r="A551" s="86"/>
      <c r="B551" s="137"/>
    </row>
    <row r="552" spans="1:3" ht="14.25" x14ac:dyDescent="0.2">
      <c r="A552" s="659" t="s">
        <v>21</v>
      </c>
      <c r="B552" s="659"/>
    </row>
    <row r="553" spans="1:3" ht="14.25" x14ac:dyDescent="0.2">
      <c r="A553" s="28"/>
      <c r="B553" s="390"/>
    </row>
    <row r="554" spans="1:3" ht="20.25" customHeight="1" x14ac:dyDescent="0.2">
      <c r="A554" s="138" t="s">
        <v>22</v>
      </c>
      <c r="B554" s="138"/>
    </row>
    <row r="555" spans="1:3" ht="14.25" x14ac:dyDescent="0.2">
      <c r="A555" s="28"/>
      <c r="B555" s="390"/>
    </row>
    <row r="556" spans="1:3" ht="14.25" x14ac:dyDescent="0.2">
      <c r="A556" s="86"/>
      <c r="B556" s="137"/>
    </row>
    <row r="557" spans="1:3" ht="14.25" x14ac:dyDescent="0.2">
      <c r="A557" s="99"/>
      <c r="B557" s="17"/>
      <c r="C557" s="380" t="s">
        <v>214</v>
      </c>
    </row>
    <row r="558" spans="1:3" ht="15.75" x14ac:dyDescent="0.25">
      <c r="A558" s="646" t="s">
        <v>444</v>
      </c>
      <c r="B558" s="646"/>
    </row>
    <row r="559" spans="1:3" ht="14.25" x14ac:dyDescent="0.2">
      <c r="A559" s="377"/>
      <c r="B559" s="106"/>
    </row>
    <row r="560" spans="1:3" ht="18.75" customHeight="1" x14ac:dyDescent="0.2">
      <c r="A560" s="662" t="s">
        <v>221</v>
      </c>
      <c r="B560" s="659"/>
    </row>
    <row r="561" spans="1:2" ht="14.25" x14ac:dyDescent="0.2">
      <c r="A561" s="28"/>
      <c r="B561" s="390"/>
    </row>
    <row r="562" spans="1:2" ht="29.25" customHeight="1" thickBot="1" x14ac:dyDescent="0.25">
      <c r="A562" s="67"/>
      <c r="B562" s="106"/>
    </row>
    <row r="563" spans="1:2" ht="15.75" x14ac:dyDescent="0.25">
      <c r="A563" s="664" t="s">
        <v>101</v>
      </c>
      <c r="B563" s="665"/>
    </row>
    <row r="564" spans="1:2" x14ac:dyDescent="0.2">
      <c r="A564" s="136" t="s">
        <v>414</v>
      </c>
      <c r="B564" s="85" t="s">
        <v>538</v>
      </c>
    </row>
    <row r="565" spans="1:2" x14ac:dyDescent="0.2">
      <c r="A565" s="136"/>
      <c r="B565" s="147" t="s">
        <v>539</v>
      </c>
    </row>
    <row r="566" spans="1:2" x14ac:dyDescent="0.2">
      <c r="A566" s="136" t="s">
        <v>414</v>
      </c>
      <c r="B566" s="85" t="s">
        <v>415</v>
      </c>
    </row>
    <row r="567" spans="1:2" x14ac:dyDescent="0.2">
      <c r="A567" s="136" t="s">
        <v>414</v>
      </c>
      <c r="B567" s="85" t="s">
        <v>416</v>
      </c>
    </row>
    <row r="568" spans="1:2" x14ac:dyDescent="0.2">
      <c r="A568" s="116"/>
      <c r="B568" s="144" t="s">
        <v>147</v>
      </c>
    </row>
    <row r="569" spans="1:2" x14ac:dyDescent="0.2">
      <c r="A569" s="115" t="s">
        <v>407</v>
      </c>
      <c r="B569" s="406" t="s">
        <v>470</v>
      </c>
    </row>
    <row r="570" spans="1:2" x14ac:dyDescent="0.2">
      <c r="A570" s="115"/>
      <c r="B570" s="144" t="s">
        <v>471</v>
      </c>
    </row>
    <row r="571" spans="1:2" x14ac:dyDescent="0.2">
      <c r="A571" s="139" t="s">
        <v>137</v>
      </c>
      <c r="B571" s="83" t="s">
        <v>212</v>
      </c>
    </row>
    <row r="572" spans="1:2" x14ac:dyDescent="0.2">
      <c r="A572" s="116"/>
      <c r="B572" s="642" t="s">
        <v>136</v>
      </c>
    </row>
    <row r="573" spans="1:2" x14ac:dyDescent="0.2">
      <c r="A573" s="82"/>
      <c r="B573" s="140" t="s">
        <v>2</v>
      </c>
    </row>
    <row r="574" spans="1:2" x14ac:dyDescent="0.2">
      <c r="A574" s="139" t="s">
        <v>137</v>
      </c>
      <c r="B574" s="125" t="s">
        <v>138</v>
      </c>
    </row>
    <row r="575" spans="1:2" x14ac:dyDescent="0.2">
      <c r="A575" s="116"/>
      <c r="B575" s="642" t="s">
        <v>139</v>
      </c>
    </row>
    <row r="576" spans="1:2" x14ac:dyDescent="0.2">
      <c r="A576" s="139"/>
      <c r="B576" s="642" t="s">
        <v>140</v>
      </c>
    </row>
    <row r="577" spans="1:3" x14ac:dyDescent="0.2">
      <c r="A577" s="139"/>
      <c r="B577" s="642" t="s">
        <v>141</v>
      </c>
    </row>
    <row r="578" spans="1:3" x14ac:dyDescent="0.2">
      <c r="A578" s="139"/>
      <c r="B578" s="642" t="s">
        <v>142</v>
      </c>
    </row>
    <row r="579" spans="1:3" ht="20.25" customHeight="1" thickBot="1" x14ac:dyDescent="0.25">
      <c r="A579" s="141"/>
      <c r="B579" s="643" t="s">
        <v>143</v>
      </c>
      <c r="C579" s="380" t="s">
        <v>214</v>
      </c>
    </row>
    <row r="580" spans="1:3" ht="14.25" x14ac:dyDescent="0.2">
      <c r="A580" s="67"/>
      <c r="B580" s="17"/>
    </row>
    <row r="581" spans="1:3" ht="18" x14ac:dyDescent="0.25">
      <c r="A581" s="687" t="s">
        <v>110</v>
      </c>
      <c r="B581" s="687"/>
    </row>
    <row r="582" spans="1:3" ht="14.25" x14ac:dyDescent="0.2">
      <c r="A582" s="67"/>
      <c r="B582" s="106"/>
    </row>
    <row r="586" spans="1:3" ht="14.25" x14ac:dyDescent="0.2">
      <c r="C586" s="7"/>
    </row>
  </sheetData>
  <sheetProtection password="CF43" sheet="1" objects="1" scenarios="1" formatCells="0" formatRows="0" insertHyperlinks="0" selectLockedCells="1"/>
  <mergeCells count="170">
    <mergeCell ref="A58:B58"/>
    <mergeCell ref="A187:B187"/>
    <mergeCell ref="A183:B183"/>
    <mergeCell ref="A184:B184"/>
    <mergeCell ref="A164:B164"/>
    <mergeCell ref="A165:B165"/>
    <mergeCell ref="A581:B581"/>
    <mergeCell ref="A558:B558"/>
    <mergeCell ref="A560:B560"/>
    <mergeCell ref="A548:B548"/>
    <mergeCell ref="A550:B550"/>
    <mergeCell ref="A542:B542"/>
    <mergeCell ref="A538:B538"/>
    <mergeCell ref="A500:B500"/>
    <mergeCell ref="A563:B563"/>
    <mergeCell ref="A552:B552"/>
    <mergeCell ref="A506:B506"/>
    <mergeCell ref="A424:B424"/>
    <mergeCell ref="A496:B496"/>
    <mergeCell ref="A498:B498"/>
    <mergeCell ref="A502:B502"/>
    <mergeCell ref="A532:B532"/>
    <mergeCell ref="A534:B534"/>
    <mergeCell ref="A544:B544"/>
    <mergeCell ref="A536:B536"/>
    <mergeCell ref="A529:B529"/>
    <mergeCell ref="A540:B540"/>
    <mergeCell ref="A490:B490"/>
    <mergeCell ref="A480:B480"/>
    <mergeCell ref="A494:B494"/>
    <mergeCell ref="A464:B464"/>
    <mergeCell ref="A454:B454"/>
    <mergeCell ref="A470:B470"/>
    <mergeCell ref="A472:B472"/>
    <mergeCell ref="A476:B476"/>
    <mergeCell ref="A478:B478"/>
    <mergeCell ref="A488:B488"/>
    <mergeCell ref="A431:B431"/>
    <mergeCell ref="A448:B448"/>
    <mergeCell ref="A450:B450"/>
    <mergeCell ref="A486:B486"/>
    <mergeCell ref="A466:B466"/>
    <mergeCell ref="A435:A436"/>
    <mergeCell ref="A441:A442"/>
    <mergeCell ref="A443:A444"/>
    <mergeCell ref="A427:B427"/>
    <mergeCell ref="A468:B468"/>
    <mergeCell ref="A456:B456"/>
    <mergeCell ref="A429:B429"/>
    <mergeCell ref="A437:A438"/>
    <mergeCell ref="A445:A446"/>
    <mergeCell ref="A482:B482"/>
    <mergeCell ref="A484:B484"/>
    <mergeCell ref="A458:B458"/>
    <mergeCell ref="A452:B452"/>
    <mergeCell ref="A439:A440"/>
    <mergeCell ref="A462:B462"/>
    <mergeCell ref="A369:B369"/>
    <mergeCell ref="A357:B357"/>
    <mergeCell ref="A330:A334"/>
    <mergeCell ref="A383:B383"/>
    <mergeCell ref="A381:B381"/>
    <mergeCell ref="A391:B391"/>
    <mergeCell ref="A393:B393"/>
    <mergeCell ref="A377:B377"/>
    <mergeCell ref="A359:B359"/>
    <mergeCell ref="A379:B379"/>
    <mergeCell ref="A371:B371"/>
    <mergeCell ref="A385:B385"/>
    <mergeCell ref="A387:B387"/>
    <mergeCell ref="A389:B389"/>
    <mergeCell ref="A356:B356"/>
    <mergeCell ref="A260:B260"/>
    <mergeCell ref="A262:B262"/>
    <mergeCell ref="A264:B264"/>
    <mergeCell ref="A266:B266"/>
    <mergeCell ref="A268:B268"/>
    <mergeCell ref="A274:B274"/>
    <mergeCell ref="A272:B272"/>
    <mergeCell ref="A293:B293"/>
    <mergeCell ref="A311:B311"/>
    <mergeCell ref="A275:B275"/>
    <mergeCell ref="A277:A279"/>
    <mergeCell ref="A280:A282"/>
    <mergeCell ref="A283:A285"/>
    <mergeCell ref="A286:A288"/>
    <mergeCell ref="A320:A324"/>
    <mergeCell ref="A325:A329"/>
    <mergeCell ref="A317:B317"/>
    <mergeCell ref="A316:B316"/>
    <mergeCell ref="A313:B313"/>
    <mergeCell ref="A289:A291"/>
    <mergeCell ref="A340:A344"/>
    <mergeCell ref="A335:A339"/>
    <mergeCell ref="A355:B355"/>
    <mergeCell ref="A307:B307"/>
    <mergeCell ref="A314:B314"/>
    <mergeCell ref="A301:B301"/>
    <mergeCell ref="A303:B303"/>
    <mergeCell ref="A305:B305"/>
    <mergeCell ref="A346:B346"/>
    <mergeCell ref="A353:B353"/>
    <mergeCell ref="A244:B244"/>
    <mergeCell ref="A257:B257"/>
    <mergeCell ref="A242:B242"/>
    <mergeCell ref="A248:B248"/>
    <mergeCell ref="A238:B238"/>
    <mergeCell ref="A226:B226"/>
    <mergeCell ref="A228:B228"/>
    <mergeCell ref="A230:B230"/>
    <mergeCell ref="A233:B233"/>
    <mergeCell ref="A235:B235"/>
    <mergeCell ref="A236:B236"/>
    <mergeCell ref="A161:B161"/>
    <mergeCell ref="A162:B162"/>
    <mergeCell ref="A156:B156"/>
    <mergeCell ref="A166:B166"/>
    <mergeCell ref="A151:B151"/>
    <mergeCell ref="A152:B152"/>
    <mergeCell ref="A240:B240"/>
    <mergeCell ref="A224:B224"/>
    <mergeCell ref="A220:B220"/>
    <mergeCell ref="A168:B168"/>
    <mergeCell ref="A169:B169"/>
    <mergeCell ref="A210:B210"/>
    <mergeCell ref="A170:B170"/>
    <mergeCell ref="A171:B171"/>
    <mergeCell ref="A172:B172"/>
    <mergeCell ref="A160:B160"/>
    <mergeCell ref="A222:B222"/>
    <mergeCell ref="A190:B190"/>
    <mergeCell ref="A194:B194"/>
    <mergeCell ref="A196:B196"/>
    <mergeCell ref="A198:B198"/>
    <mergeCell ref="A200:B200"/>
    <mergeCell ref="A212:B212"/>
    <mergeCell ref="A218:B218"/>
    <mergeCell ref="A204:B204"/>
    <mergeCell ref="A208:B208"/>
    <mergeCell ref="A202:B202"/>
    <mergeCell ref="A174:B174"/>
    <mergeCell ref="A175:B175"/>
    <mergeCell ref="A176:B176"/>
    <mergeCell ref="A177:B177"/>
    <mergeCell ref="A179:B179"/>
    <mergeCell ref="A180:B180"/>
    <mergeCell ref="A61:B61"/>
    <mergeCell ref="A65:B65"/>
    <mergeCell ref="A67:B67"/>
    <mergeCell ref="A69:B69"/>
    <mergeCell ref="A192:B192"/>
    <mergeCell ref="A89:B89"/>
    <mergeCell ref="A70:B70"/>
    <mergeCell ref="A83:B83"/>
    <mergeCell ref="A84:B84"/>
    <mergeCell ref="A85:B85"/>
    <mergeCell ref="A147:B147"/>
    <mergeCell ref="A72:B72"/>
    <mergeCell ref="A78:B78"/>
    <mergeCell ref="A82:B82"/>
    <mergeCell ref="A182:B182"/>
    <mergeCell ref="A185:B185"/>
    <mergeCell ref="A153:B153"/>
    <mergeCell ref="A155:B155"/>
    <mergeCell ref="A157:B157"/>
    <mergeCell ref="A158:B158"/>
    <mergeCell ref="A181:B181"/>
    <mergeCell ref="A163:B163"/>
    <mergeCell ref="A87:B87"/>
    <mergeCell ref="A93:B93"/>
  </mergeCells>
  <hyperlinks>
    <hyperlink ref="A179" location="financieelplan" display="5. Het Financieel plan"/>
    <hyperlink ref="A153:B153" location="DO" display="Dynamisch ondernemingsplan"/>
    <hyperlink ref="A157:B157" location="adminigegevens" display="Administratieve gegevens van de op te richten onderneming"/>
    <hyperlink ref="A180:B180" location="investeringsplan" display="Investeringsplan"/>
    <hyperlink ref="A181:B181" location="Financieringsplan" display="Financieringsplan"/>
    <hyperlink ref="A182:B182" location="vastekosten" display="Vaste kosten"/>
    <hyperlink ref="A158:B158" location="basisidee" display="Basisidee"/>
    <hyperlink ref="A162:B162" location="klanten" display="De klanten"/>
    <hyperlink ref="A163:B163" location="concurrenten" display="De concurrenten"/>
    <hyperlink ref="A169:B169" location="product" display="Product"/>
    <hyperlink ref="A170:B170" location="prijs" display="Prijs"/>
    <hyperlink ref="A171:B171" location="plaats" display="Plaats"/>
    <hyperlink ref="A172:B172" location="promotie" display="Promotie (Marketing en reclame)"/>
    <hyperlink ref="A175:B175" location="algemene_organisatie" display="Algemene organisatie"/>
    <hyperlink ref="A176:B176" location="juridische_vorm" display="Juridische vorm"/>
    <hyperlink ref="A177:B177" location="administr_form" display="Administratieve formaliteiten"/>
    <hyperlink ref="A581:B581" location="financieelplan" display="5. Financieel Plan: klik hier"/>
    <hyperlink ref="A187" location="besluit" display="Besluit"/>
    <hyperlink ref="B407" r:id="rId1"/>
    <hyperlink ref="B400" r:id="rId2"/>
    <hyperlink ref="B250" r:id="rId3"/>
    <hyperlink ref="C94" location="top" display="top ▲"/>
    <hyperlink ref="B411" r:id="rId4"/>
    <hyperlink ref="B418" r:id="rId5"/>
    <hyperlink ref="B415" r:id="rId6"/>
    <hyperlink ref="B514" r:id="rId7"/>
    <hyperlink ref="B421" r:id="rId8"/>
    <hyperlink ref="B403" r:id="rId9"/>
    <hyperlink ref="B508" r:id="rId10"/>
    <hyperlink ref="B510" r:id="rId11"/>
    <hyperlink ref="B568" r:id="rId12"/>
    <hyperlink ref="B405" r:id="rId13"/>
    <hyperlink ref="B402" r:id="rId14"/>
    <hyperlink ref="B255" r:id="rId15"/>
    <hyperlink ref="B253" r:id="rId16"/>
    <hyperlink ref="B408" r:id="rId17"/>
    <hyperlink ref="A83:B83" location="'beschrijvend luik'!DO_titel" display="startkompas bestaat uit 5 bouwstenen in het hiernavolgende schema. In het eerste tabblad (beschrijvend luik)"/>
    <hyperlink ref="A84:B84" location="top_financieel" display="vindt u alle vragen die betrekking hebben op bouwsteen 1 tem 4. In het tweede tabblad (financieel luik) vult u"/>
    <hyperlink ref="A161:B161" location="besprekingmarktsector" display="Bespreking van de markt/sector"/>
    <hyperlink ref="B525" r:id="rId18"/>
    <hyperlink ref="A151:B151" location="Voorwoord" display="Voorwoord"/>
    <hyperlink ref="A183:B183" location="marges" display="Marges"/>
    <hyperlink ref="A185:B185" location="haalbaarheidstoets" display="5.6 Haalbaarheidstoets"/>
    <hyperlink ref="A184:B184" location="doodpuntomzet" display="5.5 Doodpuntomzet"/>
    <hyperlink ref="A164:B164" location="leveranciers" display="De leveranciers"/>
    <hyperlink ref="A165:B165" location="'beschrijvend luik'!partners" display="2.5 Partners"/>
    <hyperlink ref="A166:B166" location="trends" display="2.6 Trends"/>
    <hyperlink ref="C232" location="inhoudstafel" display="top ▲"/>
    <hyperlink ref="C191" location="inhoudstafel" display="top ▲"/>
    <hyperlink ref="C271" location="inhoudstafel" display="top ▲"/>
    <hyperlink ref="C310" location="inhoudstafel" display="top ▲"/>
    <hyperlink ref="C352" location="inhoudstafel" display="top ▲"/>
    <hyperlink ref="C368" location="inhoudstafel" display="top ▲"/>
    <hyperlink ref="C376" location="inhoudstafel" display="top ▲"/>
    <hyperlink ref="C425" location="inhoudstafel" display="top ▲"/>
    <hyperlink ref="C461" location="inhoudstafel" display="top ▲"/>
    <hyperlink ref="C479" location="inhoudstafel" display="top ▲"/>
    <hyperlink ref="C493" location="inhoudstafel" display="top ▲"/>
    <hyperlink ref="C530" location="inhoudstafel" display="top ▲"/>
    <hyperlink ref="C547" location="inhoudstafel" display="top ▲"/>
    <hyperlink ref="C557" location="inhoudstafel" display="top ▲"/>
    <hyperlink ref="C579" location="inhoudstafel" display="top ▲"/>
    <hyperlink ref="A155:B155" location="pers_gegevens" display="1. Projectvoorstelling"/>
    <hyperlink ref="C258" location="inhoudstafel" display="top ▲"/>
    <hyperlink ref="A160:B160" location="besprekingmarktsector" display="2. Omgevingsanalyse"/>
    <hyperlink ref="A168:B168" location="'Beschrijvend luik'!product" display="3. Commercieel plan"/>
    <hyperlink ref="A174:B174" location="'Beschrijvend luik'!algemene_organisatie" display="4. Organisatieplan"/>
    <hyperlink ref="A156:B156" location="pers_gegevens" display="1.1 Persoonlijke gegevens"/>
    <hyperlink ref="B570" r:id="rId19"/>
    <hyperlink ref="A70:B70" r:id="rId20" display="van de “leidraad voor het opstellen van een ondernemingsplan”."/>
    <hyperlink ref="B518" r:id="rId21"/>
    <hyperlink ref="B520" r:id="rId22"/>
    <hyperlink ref="B572" r:id="rId23"/>
    <hyperlink ref="B575" r:id="rId24"/>
    <hyperlink ref="B576" r:id="rId25"/>
    <hyperlink ref="B577" r:id="rId26"/>
    <hyperlink ref="B578" r:id="rId27"/>
    <hyperlink ref="B579" r:id="rId28"/>
    <hyperlink ref="B522" r:id="rId29"/>
    <hyperlink ref="B523" r:id="rId30"/>
    <hyperlink ref="B413" r:id="rId31"/>
    <hyperlink ref="B565" r:id="rId32"/>
  </hyperlinks>
  <pageMargins left="0.56000000000000005" right="0.49" top="0.78740157480314965" bottom="0.78740157480314965" header="0.51181102362204722" footer="0.39370078740157483"/>
  <pageSetup paperSize="9" orientation="portrait" horizontalDpi="300" verticalDpi="300" r:id="rId33"/>
  <headerFooter differentFirst="1" alignWithMargins="0">
    <oddFooter>&amp;C&amp;"Arial,Cursief"&amp;8Startkompas: beschrijvend luik&amp;R&amp;"Arial,Cursief"&amp;8p. &amp;P</oddFooter>
  </headerFooter>
  <rowBreaks count="8" manualBreakCount="8">
    <brk id="57" max="16383" man="1"/>
    <brk id="92" max="16383" man="1"/>
    <brk id="146" max="1" man="1"/>
    <brk id="189" max="1" man="1"/>
    <brk id="231" max="16383" man="1"/>
    <brk id="256" max="16383" man="1"/>
    <brk id="423" max="1" man="1"/>
    <brk id="528" max="1" man="1"/>
  </rowBreaks>
  <drawing r:id="rId34"/>
  <legacyDrawing r:id="rId35"/>
  <mc:AlternateContent xmlns:mc="http://schemas.openxmlformats.org/markup-compatibility/2006">
    <mc:Choice Requires="x14">
      <controls>
        <mc:AlternateContent xmlns:mc="http://schemas.openxmlformats.org/markup-compatibility/2006">
          <mc:Choice Requires="x14">
            <control shapeId="3073" r:id="rId36" name="Check Box 1">
              <controlPr defaultSize="0" autoFill="0" autoLine="0" autoPict="0">
                <anchor moveWithCells="1">
                  <from>
                    <xdr:col>1</xdr:col>
                    <xdr:colOff>1304925</xdr:colOff>
                    <xdr:row>549</xdr:row>
                    <xdr:rowOff>0</xdr:rowOff>
                  </from>
                  <to>
                    <xdr:col>1</xdr:col>
                    <xdr:colOff>2914650</xdr:colOff>
                    <xdr:row>550</xdr:row>
                    <xdr:rowOff>28575</xdr:rowOff>
                  </to>
                </anchor>
              </controlPr>
            </control>
          </mc:Choice>
        </mc:AlternateContent>
        <mc:AlternateContent xmlns:mc="http://schemas.openxmlformats.org/markup-compatibility/2006">
          <mc:Choice Requires="x14">
            <control shapeId="3074" r:id="rId37" name="Check Box 2">
              <controlPr defaultSize="0" autoFill="0" autoLine="0" autoPict="0">
                <anchor moveWithCells="1">
                  <from>
                    <xdr:col>1</xdr:col>
                    <xdr:colOff>3257550</xdr:colOff>
                    <xdr:row>549</xdr:row>
                    <xdr:rowOff>0</xdr:rowOff>
                  </from>
                  <to>
                    <xdr:col>1</xdr:col>
                    <xdr:colOff>4943475</xdr:colOff>
                    <xdr:row>550</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48"/>
  <sheetViews>
    <sheetView showGridLines="0" zoomScaleNormal="100" workbookViewId="0">
      <selection activeCell="C60" sqref="C60"/>
    </sheetView>
  </sheetViews>
  <sheetFormatPr defaultColWidth="9.140625" defaultRowHeight="12.75" x14ac:dyDescent="0.2"/>
  <cols>
    <col min="1" max="1" width="54.140625" style="152" customWidth="1"/>
    <col min="2" max="4" width="13.85546875" style="152" customWidth="1"/>
    <col min="5" max="5" width="14.85546875" style="152" customWidth="1"/>
    <col min="6" max="6" width="2.140625" style="167" customWidth="1"/>
    <col min="7" max="7" width="19.85546875" style="567" customWidth="1"/>
    <col min="8" max="8" width="20" style="51" customWidth="1"/>
    <col min="9" max="9" width="16" style="152" customWidth="1"/>
    <col min="10" max="10" width="18.28515625" style="152" customWidth="1"/>
    <col min="11" max="16384" width="9.140625" style="152"/>
  </cols>
  <sheetData>
    <row r="1" spans="1:21" ht="18" customHeight="1" x14ac:dyDescent="0.25">
      <c r="A1" s="150" t="s">
        <v>111</v>
      </c>
      <c r="B1" s="384"/>
      <c r="E1" s="12"/>
      <c r="G1" s="688" t="s">
        <v>310</v>
      </c>
      <c r="H1" s="688"/>
      <c r="I1" s="600"/>
      <c r="J1" s="233"/>
      <c r="K1" s="233"/>
      <c r="L1" s="233"/>
      <c r="M1" s="233"/>
      <c r="N1" s="233"/>
      <c r="O1" s="233"/>
      <c r="P1" s="233"/>
      <c r="Q1" s="233"/>
      <c r="R1" s="233"/>
      <c r="S1" s="233"/>
      <c r="T1" s="233"/>
      <c r="U1" s="233"/>
    </row>
    <row r="2" spans="1:21" ht="18" x14ac:dyDescent="0.25">
      <c r="A2" s="153"/>
      <c r="B2" s="154"/>
      <c r="C2" s="154"/>
      <c r="D2" s="154"/>
      <c r="E2" s="1"/>
      <c r="F2" s="186"/>
      <c r="G2" s="536"/>
      <c r="H2" s="50"/>
      <c r="I2" s="5"/>
      <c r="J2" s="233"/>
      <c r="K2" s="233"/>
      <c r="L2" s="233"/>
      <c r="M2" s="233"/>
      <c r="N2" s="233"/>
      <c r="O2" s="233"/>
      <c r="P2" s="233"/>
      <c r="Q2" s="233"/>
      <c r="R2" s="233"/>
      <c r="S2" s="233"/>
      <c r="T2" s="233"/>
      <c r="U2" s="233"/>
    </row>
    <row r="3" spans="1:21" ht="18" x14ac:dyDescent="0.25">
      <c r="A3" s="153"/>
      <c r="B3" s="155"/>
      <c r="C3" s="155"/>
      <c r="D3" s="155"/>
      <c r="E3" s="1"/>
      <c r="F3" s="186"/>
      <c r="G3" s="536"/>
      <c r="H3" s="50"/>
      <c r="I3" s="5"/>
      <c r="J3" s="233"/>
      <c r="K3" s="233"/>
      <c r="L3" s="233"/>
      <c r="M3" s="233"/>
      <c r="N3" s="233"/>
      <c r="O3" s="233"/>
      <c r="P3" s="233"/>
      <c r="Q3" s="233"/>
      <c r="R3" s="233"/>
      <c r="S3" s="233"/>
      <c r="T3" s="233"/>
      <c r="U3" s="233"/>
    </row>
    <row r="4" spans="1:21" x14ac:dyDescent="0.2">
      <c r="A4" s="1"/>
      <c r="B4" s="1"/>
      <c r="C4" s="1"/>
      <c r="D4" s="1"/>
      <c r="E4" s="1"/>
      <c r="F4" s="186"/>
      <c r="G4" s="536"/>
      <c r="H4" s="50"/>
      <c r="I4" s="5"/>
      <c r="J4" s="233"/>
      <c r="K4" s="233"/>
      <c r="L4" s="233"/>
      <c r="M4" s="233"/>
      <c r="N4" s="233"/>
      <c r="O4" s="233"/>
      <c r="P4" s="233"/>
      <c r="Q4" s="233"/>
      <c r="R4" s="233"/>
      <c r="S4" s="233"/>
      <c r="T4" s="233"/>
      <c r="U4" s="233"/>
    </row>
    <row r="5" spans="1:21" x14ac:dyDescent="0.2">
      <c r="A5" s="734" t="s">
        <v>150</v>
      </c>
      <c r="B5" s="734"/>
      <c r="C5" s="734"/>
      <c r="D5" s="734"/>
      <c r="E5" s="734"/>
      <c r="F5" s="570"/>
      <c r="G5" s="536"/>
      <c r="H5" s="50"/>
      <c r="I5" s="5"/>
      <c r="J5" s="233"/>
      <c r="K5" s="233"/>
      <c r="L5" s="233"/>
      <c r="M5" s="233"/>
      <c r="N5" s="233"/>
      <c r="O5" s="233"/>
      <c r="P5" s="233"/>
      <c r="Q5" s="233"/>
      <c r="R5" s="233"/>
      <c r="S5" s="233"/>
      <c r="T5" s="233"/>
      <c r="U5" s="233"/>
    </row>
    <row r="6" spans="1:21" ht="15.75" customHeight="1" x14ac:dyDescent="0.2">
      <c r="A6" s="637" t="s">
        <v>249</v>
      </c>
      <c r="B6" s="156"/>
      <c r="C6" s="156"/>
      <c r="D6" s="156"/>
      <c r="E6" s="156"/>
      <c r="F6" s="571"/>
      <c r="G6" s="593"/>
      <c r="H6" s="601"/>
      <c r="I6" s="593"/>
      <c r="J6" s="233"/>
      <c r="K6" s="233"/>
      <c r="L6" s="233"/>
      <c r="M6" s="233"/>
      <c r="N6" s="233"/>
      <c r="O6" s="233"/>
      <c r="P6" s="233"/>
      <c r="Q6" s="233"/>
      <c r="R6" s="233"/>
      <c r="S6" s="233"/>
      <c r="T6" s="233"/>
      <c r="U6" s="233"/>
    </row>
    <row r="7" spans="1:21" ht="15.75" customHeight="1" x14ac:dyDescent="0.2">
      <c r="A7" s="638" t="s">
        <v>250</v>
      </c>
      <c r="B7" s="156"/>
      <c r="C7" s="156"/>
      <c r="D7" s="156"/>
      <c r="E7" s="156"/>
      <c r="F7" s="571"/>
      <c r="G7" s="593"/>
      <c r="H7" s="602"/>
      <c r="I7" s="593"/>
      <c r="J7" s="233"/>
      <c r="K7" s="233"/>
      <c r="L7" s="233"/>
      <c r="M7" s="233"/>
      <c r="N7" s="233"/>
      <c r="O7" s="233"/>
      <c r="P7" s="233"/>
      <c r="Q7" s="233"/>
      <c r="R7" s="233"/>
      <c r="S7" s="233"/>
      <c r="T7" s="233"/>
      <c r="U7" s="233"/>
    </row>
    <row r="8" spans="1:21" ht="15.75" customHeight="1" x14ac:dyDescent="0.2">
      <c r="A8" s="638" t="s">
        <v>251</v>
      </c>
      <c r="B8" s="156"/>
      <c r="C8" s="156"/>
      <c r="D8" s="156"/>
      <c r="E8" s="156"/>
      <c r="F8" s="571"/>
      <c r="G8" s="593"/>
      <c r="H8" s="601"/>
      <c r="I8" s="593"/>
      <c r="J8" s="233"/>
      <c r="K8" s="233"/>
      <c r="L8" s="233"/>
      <c r="M8" s="233"/>
      <c r="N8" s="233"/>
      <c r="O8" s="233"/>
      <c r="P8" s="233"/>
      <c r="Q8" s="233"/>
      <c r="R8" s="233"/>
      <c r="S8" s="233"/>
      <c r="T8" s="233"/>
      <c r="U8" s="233"/>
    </row>
    <row r="9" spans="1:21" ht="15.75" customHeight="1" x14ac:dyDescent="0.2">
      <c r="A9" s="638" t="s">
        <v>252</v>
      </c>
      <c r="B9" s="156"/>
      <c r="C9" s="156"/>
      <c r="D9" s="156"/>
      <c r="E9" s="156"/>
      <c r="F9" s="571"/>
      <c r="G9" s="593"/>
      <c r="H9" s="601"/>
      <c r="I9" s="593"/>
      <c r="J9" s="233"/>
      <c r="K9" s="233"/>
      <c r="L9" s="233"/>
      <c r="M9" s="233"/>
      <c r="N9" s="233"/>
      <c r="O9" s="233"/>
      <c r="P9" s="233"/>
      <c r="Q9" s="233"/>
      <c r="R9" s="233"/>
      <c r="S9" s="233"/>
      <c r="T9" s="233"/>
      <c r="U9" s="233"/>
    </row>
    <row r="10" spans="1:21" ht="15.75" customHeight="1" x14ac:dyDescent="0.2">
      <c r="A10" s="638" t="s">
        <v>253</v>
      </c>
      <c r="B10" s="156"/>
      <c r="C10" s="156"/>
      <c r="D10" s="156"/>
      <c r="E10" s="156"/>
      <c r="F10" s="571"/>
      <c r="G10" s="594"/>
      <c r="H10" s="601"/>
      <c r="I10" s="593"/>
      <c r="J10" s="233"/>
      <c r="K10" s="233"/>
      <c r="L10" s="233"/>
      <c r="M10" s="233"/>
      <c r="N10" s="233"/>
      <c r="O10" s="233"/>
      <c r="P10" s="233"/>
      <c r="Q10" s="233"/>
      <c r="R10" s="233"/>
      <c r="S10" s="233"/>
      <c r="T10" s="233"/>
      <c r="U10" s="233"/>
    </row>
    <row r="11" spans="1:21" ht="15.75" customHeight="1" x14ac:dyDescent="0.25">
      <c r="A11" s="754" t="s">
        <v>254</v>
      </c>
      <c r="B11" s="754"/>
      <c r="C11" s="754"/>
      <c r="D11" s="754"/>
      <c r="E11" s="754"/>
      <c r="F11" s="572"/>
      <c r="G11" s="593"/>
      <c r="H11" s="601"/>
      <c r="I11" s="593"/>
      <c r="J11" s="233"/>
      <c r="K11" s="233"/>
      <c r="L11" s="233"/>
      <c r="M11" s="233"/>
      <c r="N11" s="233"/>
      <c r="O11" s="233"/>
      <c r="P11" s="233"/>
      <c r="Q11" s="233"/>
      <c r="R11" s="233"/>
      <c r="S11" s="233"/>
      <c r="T11" s="233"/>
      <c r="U11" s="233"/>
    </row>
    <row r="12" spans="1:21" x14ac:dyDescent="0.2">
      <c r="A12" s="157"/>
      <c r="B12" s="156"/>
      <c r="C12" s="156"/>
      <c r="D12" s="156"/>
      <c r="E12" s="156"/>
      <c r="F12" s="571"/>
      <c r="G12" s="593"/>
      <c r="H12" s="601"/>
      <c r="I12" s="593"/>
      <c r="J12" s="233"/>
      <c r="K12" s="233"/>
      <c r="L12" s="233"/>
      <c r="M12" s="233"/>
      <c r="N12" s="233"/>
      <c r="O12" s="233"/>
      <c r="P12" s="233"/>
      <c r="Q12" s="233"/>
      <c r="R12" s="233"/>
      <c r="S12" s="233"/>
      <c r="T12" s="233"/>
      <c r="U12" s="233"/>
    </row>
    <row r="13" spans="1:21" x14ac:dyDescent="0.2">
      <c r="A13" s="737"/>
      <c r="B13" s="737"/>
      <c r="C13" s="737"/>
      <c r="D13" s="737"/>
      <c r="E13" s="737"/>
      <c r="F13" s="573"/>
      <c r="G13" s="593"/>
      <c r="H13" s="601"/>
      <c r="I13" s="593"/>
      <c r="J13" s="233"/>
      <c r="K13" s="233"/>
      <c r="L13" s="233"/>
      <c r="M13" s="233"/>
      <c r="N13" s="233"/>
      <c r="O13" s="233"/>
      <c r="P13" s="233"/>
      <c r="Q13" s="233"/>
      <c r="R13" s="233"/>
      <c r="S13" s="233"/>
      <c r="T13" s="233"/>
      <c r="U13" s="233"/>
    </row>
    <row r="14" spans="1:21" x14ac:dyDescent="0.2">
      <c r="A14" s="738" t="s">
        <v>311</v>
      </c>
      <c r="B14" s="738"/>
      <c r="C14" s="738"/>
      <c r="D14" s="738"/>
      <c r="E14" s="738"/>
      <c r="F14" s="573"/>
      <c r="G14" s="607" t="s">
        <v>319</v>
      </c>
      <c r="H14" s="601"/>
      <c r="I14" s="593"/>
      <c r="J14" s="233"/>
      <c r="K14" s="233"/>
      <c r="L14" s="233"/>
      <c r="M14" s="233"/>
      <c r="N14" s="233"/>
      <c r="O14" s="233"/>
      <c r="P14" s="233"/>
      <c r="Q14" s="233"/>
      <c r="R14" s="233"/>
      <c r="S14" s="233"/>
      <c r="T14" s="233"/>
      <c r="U14" s="233"/>
    </row>
    <row r="15" spans="1:21" x14ac:dyDescent="0.2">
      <c r="A15" s="695" t="s">
        <v>269</v>
      </c>
      <c r="B15" s="695"/>
      <c r="C15" s="695"/>
      <c r="D15" s="695"/>
      <c r="E15" s="695"/>
      <c r="F15" s="574"/>
      <c r="G15" s="536"/>
      <c r="H15" s="50"/>
      <c r="I15" s="5"/>
      <c r="J15" s="233"/>
      <c r="K15" s="233"/>
      <c r="L15" s="233"/>
      <c r="M15" s="233"/>
      <c r="N15" s="233"/>
      <c r="O15" s="233"/>
      <c r="P15" s="233"/>
      <c r="Q15" s="233"/>
      <c r="R15" s="233"/>
      <c r="S15" s="233"/>
      <c r="T15" s="233"/>
      <c r="U15" s="233"/>
    </row>
    <row r="16" spans="1:21" ht="28.9" customHeight="1" x14ac:dyDescent="0.2">
      <c r="A16" s="158"/>
      <c r="B16" s="158"/>
      <c r="C16" s="158"/>
      <c r="D16" s="158"/>
      <c r="E16" s="158"/>
      <c r="F16" s="541"/>
      <c r="G16" s="536"/>
      <c r="H16" s="50"/>
      <c r="I16" s="5"/>
      <c r="J16" s="233"/>
      <c r="K16" s="233"/>
      <c r="L16" s="233"/>
      <c r="M16" s="233"/>
      <c r="N16" s="233"/>
      <c r="O16" s="233"/>
      <c r="P16" s="233"/>
      <c r="Q16" s="233"/>
      <c r="R16" s="233"/>
      <c r="S16" s="233"/>
      <c r="T16" s="233"/>
      <c r="U16" s="233"/>
    </row>
    <row r="17" spans="1:21" ht="15.75" x14ac:dyDescent="0.25">
      <c r="A17" s="740" t="s">
        <v>249</v>
      </c>
      <c r="B17" s="740"/>
      <c r="C17" s="33"/>
      <c r="D17" s="159"/>
      <c r="E17" s="159"/>
      <c r="F17" s="575"/>
      <c r="G17" s="607" t="s">
        <v>62</v>
      </c>
      <c r="H17" s="50"/>
      <c r="I17" s="5"/>
      <c r="J17" s="233"/>
      <c r="K17" s="233"/>
      <c r="L17" s="233"/>
      <c r="M17" s="233"/>
      <c r="N17" s="233"/>
      <c r="O17" s="233"/>
      <c r="P17" s="233"/>
      <c r="Q17" s="233"/>
      <c r="R17" s="233"/>
      <c r="S17" s="233"/>
      <c r="T17" s="233"/>
      <c r="U17" s="233"/>
    </row>
    <row r="18" spans="1:21" ht="15.75" x14ac:dyDescent="0.25">
      <c r="A18" s="160"/>
      <c r="B18" s="160"/>
      <c r="C18" s="161"/>
      <c r="D18" s="1"/>
      <c r="E18" s="1"/>
      <c r="F18" s="186"/>
      <c r="G18" s="536"/>
      <c r="H18" s="50"/>
      <c r="I18" s="5"/>
      <c r="J18" s="233"/>
      <c r="K18" s="233"/>
      <c r="L18" s="233"/>
      <c r="M18" s="233"/>
      <c r="N18" s="233"/>
      <c r="O18" s="233"/>
      <c r="P18" s="233"/>
      <c r="Q18" s="233"/>
      <c r="R18" s="233"/>
      <c r="S18" s="233"/>
      <c r="T18" s="233"/>
      <c r="U18" s="233"/>
    </row>
    <row r="19" spans="1:21" ht="27" customHeight="1" x14ac:dyDescent="0.2">
      <c r="A19" s="735" t="s">
        <v>490</v>
      </c>
      <c r="B19" s="736"/>
      <c r="C19" s="736"/>
      <c r="D19" s="736"/>
      <c r="E19" s="736"/>
      <c r="F19" s="576"/>
      <c r="G19" s="536"/>
      <c r="H19" s="196"/>
      <c r="I19" s="197"/>
      <c r="J19" s="233"/>
      <c r="K19" s="233"/>
      <c r="L19" s="233"/>
      <c r="M19" s="233"/>
      <c r="N19" s="233"/>
      <c r="O19" s="233"/>
      <c r="P19" s="233"/>
      <c r="Q19" s="233"/>
      <c r="R19" s="233"/>
      <c r="S19" s="233"/>
      <c r="T19" s="233"/>
      <c r="U19" s="233"/>
    </row>
    <row r="20" spans="1:21" x14ac:dyDescent="0.2">
      <c r="A20" s="744" t="s">
        <v>270</v>
      </c>
      <c r="B20" s="744"/>
      <c r="C20" s="744"/>
      <c r="D20" s="744"/>
      <c r="E20" s="744"/>
      <c r="F20" s="537"/>
      <c r="G20" s="536"/>
      <c r="H20" s="196"/>
      <c r="I20" s="197"/>
      <c r="J20" s="233"/>
      <c r="K20" s="233"/>
      <c r="L20" s="233"/>
      <c r="M20" s="233"/>
      <c r="N20" s="233"/>
      <c r="O20" s="233"/>
      <c r="P20" s="233"/>
      <c r="Q20" s="233"/>
      <c r="R20" s="233"/>
      <c r="S20" s="233"/>
      <c r="T20" s="233"/>
      <c r="U20" s="233"/>
    </row>
    <row r="21" spans="1:21" x14ac:dyDescent="0.2">
      <c r="A21" s="162"/>
      <c r="B21" s="163"/>
      <c r="C21" s="164"/>
      <c r="D21" s="163"/>
      <c r="E21" s="163"/>
      <c r="F21" s="163"/>
      <c r="G21" s="536"/>
      <c r="H21" s="50"/>
      <c r="I21" s="5"/>
      <c r="J21" s="233"/>
      <c r="K21" s="233"/>
      <c r="L21" s="233"/>
      <c r="M21" s="233"/>
      <c r="N21" s="233"/>
      <c r="O21" s="233"/>
      <c r="P21" s="233"/>
      <c r="Q21" s="233"/>
      <c r="R21" s="233"/>
      <c r="S21" s="233"/>
      <c r="T21" s="233"/>
      <c r="U21" s="233"/>
    </row>
    <row r="22" spans="1:21" ht="12.75" customHeight="1" x14ac:dyDescent="0.2">
      <c r="A22" s="705" t="s">
        <v>524</v>
      </c>
      <c r="B22" s="705"/>
      <c r="C22" s="705"/>
      <c r="D22" s="705"/>
      <c r="E22" s="705"/>
      <c r="F22" s="577"/>
      <c r="G22" s="536"/>
      <c r="H22" s="50"/>
      <c r="I22" s="5"/>
      <c r="J22" s="233"/>
      <c r="K22" s="233"/>
      <c r="L22" s="233"/>
      <c r="M22" s="233"/>
      <c r="N22" s="233"/>
      <c r="O22" s="233"/>
      <c r="P22" s="233"/>
      <c r="Q22" s="233"/>
      <c r="R22" s="233"/>
      <c r="S22" s="233"/>
      <c r="T22" s="233"/>
      <c r="U22" s="233"/>
    </row>
    <row r="23" spans="1:21" ht="18.75" customHeight="1" x14ac:dyDescent="0.2">
      <c r="A23" s="514"/>
      <c r="B23" s="514"/>
      <c r="C23" s="629"/>
      <c r="D23" s="618" t="s">
        <v>23</v>
      </c>
      <c r="E23" s="618" t="s">
        <v>24</v>
      </c>
      <c r="F23" s="549"/>
      <c r="G23" s="165"/>
      <c r="H23" s="166"/>
      <c r="I23" s="167"/>
      <c r="J23" s="233"/>
      <c r="K23" s="233"/>
      <c r="L23" s="233"/>
      <c r="M23" s="233"/>
      <c r="N23" s="233"/>
      <c r="O23" s="233"/>
      <c r="P23" s="233"/>
      <c r="Q23" s="233"/>
      <c r="R23" s="233"/>
      <c r="S23" s="233"/>
      <c r="T23" s="233"/>
      <c r="U23" s="233"/>
    </row>
    <row r="24" spans="1:21" x14ac:dyDescent="0.2">
      <c r="A24" s="745" t="s">
        <v>495</v>
      </c>
      <c r="B24" s="745"/>
      <c r="C24" s="745"/>
      <c r="D24" s="630">
        <f>'Detail van investeringen'!C7</f>
        <v>0</v>
      </c>
      <c r="E24" s="515"/>
      <c r="F24" s="617"/>
      <c r="G24" s="165"/>
      <c r="H24" s="166"/>
      <c r="I24" s="167"/>
      <c r="J24" s="233"/>
      <c r="K24" s="233"/>
      <c r="L24" s="233"/>
      <c r="M24" s="233"/>
      <c r="N24" s="233"/>
      <c r="O24" s="233"/>
      <c r="P24" s="233"/>
      <c r="Q24" s="233"/>
      <c r="R24" s="233"/>
      <c r="S24" s="233"/>
      <c r="T24" s="233"/>
      <c r="U24" s="233"/>
    </row>
    <row r="25" spans="1:21" x14ac:dyDescent="0.2">
      <c r="A25" s="746" t="s">
        <v>528</v>
      </c>
      <c r="B25" s="747"/>
      <c r="C25" s="748"/>
      <c r="D25" s="631">
        <f>'Detail van investeringen'!C14</f>
        <v>0</v>
      </c>
      <c r="E25" s="632">
        <f>'Detail van investeringen'!D14</f>
        <v>0</v>
      </c>
      <c r="F25" s="617"/>
      <c r="G25" s="562" t="s">
        <v>298</v>
      </c>
      <c r="H25" s="166"/>
      <c r="I25" s="167"/>
      <c r="J25" s="233"/>
      <c r="K25" s="233"/>
      <c r="L25" s="233"/>
      <c r="M25" s="233"/>
      <c r="N25" s="233"/>
      <c r="O25" s="233"/>
      <c r="P25" s="233"/>
      <c r="Q25" s="233"/>
      <c r="R25" s="233"/>
      <c r="S25" s="233"/>
      <c r="T25" s="233"/>
      <c r="U25" s="233"/>
    </row>
    <row r="26" spans="1:21" x14ac:dyDescent="0.2">
      <c r="A26" s="619" t="s">
        <v>25</v>
      </c>
      <c r="B26" s="620"/>
      <c r="C26" s="621"/>
      <c r="D26" s="634">
        <f>SUM(D27:D35)</f>
        <v>0</v>
      </c>
      <c r="E26" s="633">
        <f>SUM(E27:E34)</f>
        <v>0</v>
      </c>
      <c r="F26" s="617"/>
      <c r="G26" s="165"/>
      <c r="H26" s="166"/>
      <c r="I26" s="167"/>
      <c r="J26" s="233"/>
      <c r="K26" s="233"/>
      <c r="L26" s="233"/>
      <c r="M26" s="233"/>
      <c r="N26" s="233"/>
      <c r="O26" s="233"/>
      <c r="P26" s="233"/>
      <c r="Q26" s="233"/>
      <c r="R26" s="233"/>
      <c r="S26" s="233"/>
      <c r="T26" s="233"/>
      <c r="U26" s="233"/>
    </row>
    <row r="27" spans="1:21" x14ac:dyDescent="0.2">
      <c r="A27" s="169" t="s">
        <v>65</v>
      </c>
      <c r="B27" s="170"/>
      <c r="C27" s="171"/>
      <c r="D27" s="519">
        <f>+'Detail van investeringen'!C20</f>
        <v>0</v>
      </c>
      <c r="E27" s="520">
        <f>+'Detail van investeringen'!D20</f>
        <v>0</v>
      </c>
      <c r="F27" s="617"/>
      <c r="G27" s="165"/>
      <c r="H27" s="166"/>
      <c r="I27" s="167"/>
      <c r="J27" s="233"/>
      <c r="K27" s="233"/>
      <c r="L27" s="233"/>
      <c r="M27" s="233"/>
      <c r="N27" s="233"/>
      <c r="O27" s="233"/>
      <c r="P27" s="233"/>
      <c r="Q27" s="233"/>
      <c r="R27" s="233"/>
      <c r="S27" s="233"/>
      <c r="T27" s="233"/>
      <c r="U27" s="233"/>
    </row>
    <row r="28" spans="1:21" x14ac:dyDescent="0.2">
      <c r="A28" s="172" t="s">
        <v>66</v>
      </c>
      <c r="B28" s="173"/>
      <c r="C28" s="174"/>
      <c r="D28" s="519">
        <f>+'Detail van investeringen'!C26</f>
        <v>0</v>
      </c>
      <c r="E28" s="520">
        <f>+'Detail van investeringen'!D26</f>
        <v>0</v>
      </c>
      <c r="F28" s="617"/>
      <c r="G28" s="165"/>
      <c r="H28" s="166"/>
      <c r="I28" s="167"/>
      <c r="J28" s="233"/>
      <c r="K28" s="233"/>
      <c r="L28" s="233"/>
      <c r="M28" s="233"/>
      <c r="N28" s="233"/>
      <c r="O28" s="233"/>
      <c r="P28" s="233"/>
      <c r="Q28" s="233"/>
      <c r="R28" s="233"/>
      <c r="S28" s="233"/>
      <c r="T28" s="233"/>
      <c r="U28" s="233"/>
    </row>
    <row r="29" spans="1:21" x14ac:dyDescent="0.2">
      <c r="A29" s="172" t="s">
        <v>496</v>
      </c>
      <c r="B29" s="173"/>
      <c r="C29" s="171"/>
      <c r="D29" s="519">
        <f>'Detail van investeringen'!B39</f>
        <v>0</v>
      </c>
      <c r="E29" s="520">
        <f>+'Detail van investeringen'!D39</f>
        <v>0</v>
      </c>
      <c r="F29" s="617"/>
      <c r="G29" s="165"/>
      <c r="H29" s="166"/>
      <c r="I29" s="167"/>
      <c r="J29" s="233"/>
      <c r="K29" s="233"/>
      <c r="L29" s="233"/>
      <c r="M29" s="233"/>
      <c r="N29" s="233"/>
      <c r="O29" s="233"/>
      <c r="P29" s="233"/>
      <c r="Q29" s="233"/>
      <c r="R29" s="233"/>
      <c r="S29" s="233"/>
      <c r="T29" s="233"/>
      <c r="U29" s="233"/>
    </row>
    <row r="30" spans="1:21" x14ac:dyDescent="0.2">
      <c r="A30" s="172" t="s">
        <v>67</v>
      </c>
      <c r="B30" s="173"/>
      <c r="C30" s="174"/>
      <c r="D30" s="519">
        <f>'Detail van investeringen'!B52</f>
        <v>0</v>
      </c>
      <c r="E30" s="520">
        <f>'Detail van investeringen'!D52</f>
        <v>0</v>
      </c>
      <c r="F30" s="617"/>
      <c r="G30" s="165"/>
      <c r="H30" s="166"/>
      <c r="I30" s="167"/>
      <c r="J30" s="233"/>
      <c r="K30" s="233"/>
      <c r="L30" s="233"/>
      <c r="M30" s="233"/>
      <c r="N30" s="233"/>
      <c r="O30" s="233"/>
      <c r="P30" s="233"/>
      <c r="Q30" s="233"/>
      <c r="R30" s="233"/>
      <c r="S30" s="233"/>
      <c r="T30" s="233"/>
      <c r="U30" s="233"/>
    </row>
    <row r="31" spans="1:21" x14ac:dyDescent="0.2">
      <c r="A31" s="172" t="s">
        <v>68</v>
      </c>
      <c r="B31" s="173"/>
      <c r="C31" s="174"/>
      <c r="D31" s="519">
        <f>'Detail van investeringen'!B65</f>
        <v>0</v>
      </c>
      <c r="E31" s="520">
        <f>'Detail van investeringen'!D65</f>
        <v>0</v>
      </c>
      <c r="F31" s="617"/>
      <c r="G31" s="165"/>
      <c r="H31" s="166"/>
      <c r="I31" s="167"/>
      <c r="J31" s="233"/>
      <c r="K31" s="233"/>
      <c r="L31" s="233"/>
      <c r="M31" s="233"/>
      <c r="N31" s="233"/>
      <c r="O31" s="233"/>
      <c r="P31" s="233"/>
      <c r="Q31" s="233"/>
      <c r="R31" s="233"/>
      <c r="S31" s="233"/>
      <c r="T31" s="233"/>
      <c r="U31" s="233"/>
    </row>
    <row r="32" spans="1:21" x14ac:dyDescent="0.2">
      <c r="A32" s="172" t="s">
        <v>69</v>
      </c>
      <c r="B32" s="173"/>
      <c r="C32" s="174"/>
      <c r="D32" s="519">
        <f>'Detail van investeringen'!B78</f>
        <v>0</v>
      </c>
      <c r="E32" s="520">
        <f>'Detail van investeringen'!D78</f>
        <v>0</v>
      </c>
      <c r="F32" s="617"/>
      <c r="G32" s="175"/>
      <c r="H32" s="166"/>
      <c r="I32" s="167"/>
      <c r="J32" s="233"/>
      <c r="K32" s="233"/>
      <c r="L32" s="233"/>
      <c r="M32" s="233"/>
      <c r="N32" s="233"/>
      <c r="O32" s="233"/>
      <c r="P32" s="233"/>
      <c r="Q32" s="233"/>
      <c r="R32" s="233"/>
      <c r="S32" s="233"/>
      <c r="T32" s="233"/>
      <c r="U32" s="233"/>
    </row>
    <row r="33" spans="1:21" x14ac:dyDescent="0.2">
      <c r="A33" s="172" t="s">
        <v>70</v>
      </c>
      <c r="B33" s="173"/>
      <c r="C33" s="174"/>
      <c r="D33" s="519">
        <f>'Detail van investeringen'!B91</f>
        <v>0</v>
      </c>
      <c r="E33" s="520">
        <f>'Detail van investeringen'!D91</f>
        <v>0</v>
      </c>
      <c r="F33" s="617"/>
      <c r="G33" s="175"/>
      <c r="H33" s="166"/>
      <c r="I33" s="167"/>
      <c r="J33" s="233"/>
      <c r="K33" s="233"/>
      <c r="L33" s="233"/>
      <c r="M33" s="233"/>
      <c r="N33" s="233"/>
      <c r="O33" s="233"/>
      <c r="P33" s="233"/>
      <c r="Q33" s="233"/>
      <c r="R33" s="233"/>
      <c r="S33" s="233"/>
      <c r="T33" s="233"/>
      <c r="U33" s="233"/>
    </row>
    <row r="34" spans="1:21" x14ac:dyDescent="0.2">
      <c r="A34" s="172" t="s">
        <v>497</v>
      </c>
      <c r="B34" s="173"/>
      <c r="C34" s="174"/>
      <c r="D34" s="519">
        <f>+'Detail van investeringen'!B97</f>
        <v>0</v>
      </c>
      <c r="E34" s="520">
        <f>+'Detail van investeringen'!D97</f>
        <v>0</v>
      </c>
      <c r="F34" s="617"/>
      <c r="G34" s="175"/>
      <c r="H34" s="166"/>
      <c r="I34" s="167"/>
      <c r="J34" s="233"/>
      <c r="K34" s="233"/>
      <c r="L34" s="233"/>
      <c r="M34" s="233"/>
      <c r="N34" s="233"/>
      <c r="O34" s="233"/>
      <c r="P34" s="233"/>
      <c r="Q34" s="233"/>
      <c r="R34" s="233"/>
      <c r="S34" s="233"/>
      <c r="T34" s="233"/>
      <c r="U34" s="233"/>
    </row>
    <row r="35" spans="1:21" x14ac:dyDescent="0.2">
      <c r="A35" s="172" t="s">
        <v>230</v>
      </c>
      <c r="B35" s="173"/>
      <c r="C35" s="174"/>
      <c r="D35" s="519">
        <f>+'Detail van investeringen'!D108</f>
        <v>0</v>
      </c>
      <c r="E35" s="516"/>
      <c r="F35" s="617"/>
      <c r="G35" s="538"/>
      <c r="H35" s="166"/>
      <c r="I35" s="167"/>
      <c r="J35" s="233"/>
      <c r="K35" s="233"/>
      <c r="L35" s="233"/>
      <c r="M35" s="233"/>
      <c r="N35" s="233"/>
      <c r="O35" s="233"/>
      <c r="P35" s="233"/>
      <c r="Q35" s="233"/>
      <c r="R35" s="233"/>
      <c r="S35" s="233"/>
      <c r="T35" s="233"/>
      <c r="U35" s="233"/>
    </row>
    <row r="36" spans="1:21" x14ac:dyDescent="0.2">
      <c r="A36" s="741" t="s">
        <v>529</v>
      </c>
      <c r="B36" s="742"/>
      <c r="C36" s="743"/>
      <c r="D36" s="631">
        <f>+'Detail van investeringen'!C114</f>
        <v>0</v>
      </c>
      <c r="E36" s="632">
        <f>+'Detail van investeringen'!D114</f>
        <v>0</v>
      </c>
      <c r="F36" s="617"/>
      <c r="G36" s="538"/>
      <c r="H36" s="166"/>
      <c r="I36" s="167"/>
      <c r="J36" s="233"/>
      <c r="K36" s="233"/>
      <c r="L36" s="233"/>
      <c r="M36" s="233"/>
      <c r="N36" s="233"/>
      <c r="O36" s="233"/>
      <c r="P36" s="233"/>
      <c r="Q36" s="233"/>
      <c r="R36" s="233"/>
      <c r="S36" s="233"/>
      <c r="T36" s="233"/>
      <c r="U36" s="233"/>
    </row>
    <row r="37" spans="1:21" x14ac:dyDescent="0.2">
      <c r="A37" s="622" t="s">
        <v>71</v>
      </c>
      <c r="B37" s="623"/>
      <c r="C37" s="624"/>
      <c r="D37" s="634">
        <f>SUM(D38:D42)</f>
        <v>0</v>
      </c>
      <c r="E37" s="633">
        <f>SUM(E38:E42)</f>
        <v>0</v>
      </c>
      <c r="F37" s="617"/>
      <c r="G37" s="562" t="s">
        <v>71</v>
      </c>
      <c r="H37" s="166"/>
      <c r="I37" s="167"/>
      <c r="J37" s="233"/>
      <c r="K37" s="233"/>
      <c r="L37" s="233"/>
      <c r="M37" s="233"/>
      <c r="N37" s="233"/>
      <c r="O37" s="233"/>
      <c r="P37" s="233"/>
      <c r="Q37" s="233"/>
      <c r="R37" s="233"/>
      <c r="S37" s="233"/>
      <c r="T37" s="233"/>
      <c r="U37" s="233"/>
    </row>
    <row r="38" spans="1:21" ht="12.75" customHeight="1" x14ac:dyDescent="0.2">
      <c r="A38" s="696" t="s">
        <v>498</v>
      </c>
      <c r="B38" s="697"/>
      <c r="C38" s="698"/>
      <c r="D38" s="519">
        <f>'Detail van investeringen'!B127</f>
        <v>0</v>
      </c>
      <c r="E38" s="520">
        <f>'Detail van investeringen'!D127</f>
        <v>0</v>
      </c>
      <c r="F38" s="617"/>
      <c r="G38" s="562" t="s">
        <v>460</v>
      </c>
      <c r="H38" s="166"/>
      <c r="I38" s="167"/>
      <c r="J38" s="233"/>
      <c r="K38" s="233"/>
      <c r="L38" s="233"/>
      <c r="M38" s="233"/>
      <c r="N38" s="233"/>
      <c r="O38" s="233"/>
      <c r="P38" s="233"/>
      <c r="Q38" s="233"/>
      <c r="R38" s="233"/>
      <c r="S38" s="233"/>
      <c r="T38" s="233"/>
      <c r="U38" s="233"/>
    </row>
    <row r="39" spans="1:21" x14ac:dyDescent="0.2">
      <c r="A39" s="177" t="s">
        <v>499</v>
      </c>
      <c r="B39" s="173"/>
      <c r="C39" s="174"/>
      <c r="D39" s="519">
        <f>'Detail van investeringen'!B140</f>
        <v>0</v>
      </c>
      <c r="E39" s="520">
        <f>'Detail van investeringen'!D140</f>
        <v>0</v>
      </c>
      <c r="F39" s="617"/>
      <c r="G39" s="538"/>
      <c r="H39" s="166"/>
      <c r="I39" s="167"/>
      <c r="J39" s="233"/>
      <c r="K39" s="233"/>
      <c r="L39" s="233"/>
      <c r="M39" s="233"/>
      <c r="N39" s="233"/>
      <c r="O39" s="233"/>
      <c r="P39" s="233"/>
      <c r="Q39" s="233"/>
      <c r="R39" s="233"/>
      <c r="S39" s="233"/>
      <c r="T39" s="233"/>
      <c r="U39" s="233"/>
    </row>
    <row r="40" spans="1:21" x14ac:dyDescent="0.2">
      <c r="A40" s="177" t="s">
        <v>72</v>
      </c>
      <c r="B40" s="173"/>
      <c r="C40" s="174"/>
      <c r="D40" s="519">
        <f>+'Detail van investeringen'!C146</f>
        <v>0</v>
      </c>
      <c r="E40" s="520">
        <f>+'Detail van investeringen'!D146</f>
        <v>0</v>
      </c>
      <c r="F40" s="617"/>
      <c r="G40" s="562" t="s">
        <v>72</v>
      </c>
      <c r="H40" s="166"/>
      <c r="I40" s="167"/>
      <c r="J40" s="233"/>
      <c r="K40" s="233"/>
      <c r="L40" s="233"/>
      <c r="M40" s="233"/>
      <c r="N40" s="233"/>
      <c r="O40" s="233"/>
      <c r="P40" s="233"/>
      <c r="Q40" s="233"/>
      <c r="R40" s="233"/>
      <c r="S40" s="233"/>
      <c r="T40" s="233"/>
      <c r="U40" s="233"/>
    </row>
    <row r="41" spans="1:21" x14ac:dyDescent="0.2">
      <c r="A41" s="177" t="s">
        <v>73</v>
      </c>
      <c r="B41" s="173"/>
      <c r="C41" s="174"/>
      <c r="D41" s="519">
        <f>'Detail van investeringen'!C152</f>
        <v>0</v>
      </c>
      <c r="E41" s="520">
        <f>'Detail van investeringen'!D152</f>
        <v>0</v>
      </c>
      <c r="F41" s="617"/>
      <c r="G41" s="538"/>
      <c r="H41" s="166"/>
      <c r="I41" s="167"/>
      <c r="J41" s="233"/>
      <c r="K41" s="233"/>
      <c r="L41" s="233"/>
      <c r="M41" s="233"/>
      <c r="N41" s="233"/>
      <c r="O41" s="233"/>
      <c r="P41" s="233"/>
      <c r="Q41" s="233"/>
      <c r="R41" s="233"/>
      <c r="S41" s="233"/>
      <c r="T41" s="233"/>
      <c r="U41" s="233"/>
    </row>
    <row r="42" spans="1:21" x14ac:dyDescent="0.2">
      <c r="A42" s="178" t="s">
        <v>74</v>
      </c>
      <c r="B42" s="179"/>
      <c r="C42" s="171"/>
      <c r="D42" s="521">
        <f>+'Detail van investeringen'!C158</f>
        <v>0</v>
      </c>
      <c r="E42" s="518">
        <f>'Detail van investeringen'!D158</f>
        <v>0</v>
      </c>
      <c r="F42" s="617"/>
      <c r="G42" s="538"/>
      <c r="H42" s="166"/>
      <c r="I42" s="167"/>
      <c r="J42" s="233"/>
      <c r="K42" s="233"/>
      <c r="L42" s="233"/>
      <c r="M42" s="233"/>
      <c r="N42" s="233"/>
      <c r="O42" s="233"/>
      <c r="P42" s="233"/>
      <c r="Q42" s="233"/>
      <c r="R42" s="233"/>
      <c r="S42" s="233"/>
      <c r="T42" s="233"/>
      <c r="U42" s="233"/>
    </row>
    <row r="43" spans="1:21" x14ac:dyDescent="0.2">
      <c r="A43" s="622" t="s">
        <v>157</v>
      </c>
      <c r="B43" s="180"/>
      <c r="C43" s="181"/>
      <c r="D43" s="635">
        <f>'Detail van investeringen'!C39+'Detail van investeringen'!C52+'Detail van investeringen'!C65+'Detail van investeringen'!C78+'Detail van investeringen'!C91+'Detail van investeringen'!C97+'Detail van investeringen'!C127+'Detail van investeringen'!C140</f>
        <v>0</v>
      </c>
      <c r="E43" s="515"/>
      <c r="F43" s="617"/>
      <c r="G43" s="562" t="s">
        <v>316</v>
      </c>
      <c r="H43" s="166"/>
      <c r="I43" s="167"/>
      <c r="J43" s="233"/>
      <c r="K43" s="233"/>
      <c r="L43" s="233"/>
      <c r="M43" s="233"/>
      <c r="N43" s="233"/>
      <c r="O43" s="233"/>
      <c r="P43" s="233"/>
      <c r="Q43" s="233"/>
      <c r="R43" s="233"/>
      <c r="S43" s="233"/>
      <c r="T43" s="233"/>
      <c r="U43" s="233"/>
    </row>
    <row r="44" spans="1:21" x14ac:dyDescent="0.2">
      <c r="A44" s="625" t="s">
        <v>500</v>
      </c>
      <c r="B44" s="180"/>
      <c r="C44" s="181"/>
      <c r="D44" s="630">
        <f>'Detail van investeringen'!C167</f>
        <v>0</v>
      </c>
      <c r="E44" s="636">
        <f>'Detail van investeringen'!D167</f>
        <v>0</v>
      </c>
      <c r="F44" s="617"/>
      <c r="G44" s="563"/>
      <c r="H44" s="166"/>
      <c r="I44" s="167"/>
      <c r="J44" s="233"/>
      <c r="K44" s="233"/>
      <c r="L44" s="233"/>
      <c r="M44" s="233"/>
      <c r="N44" s="233"/>
      <c r="O44" s="233"/>
      <c r="P44" s="233"/>
      <c r="Q44" s="233"/>
      <c r="R44" s="233"/>
      <c r="S44" s="233"/>
      <c r="T44" s="233"/>
      <c r="U44" s="233"/>
    </row>
    <row r="45" spans="1:21" ht="15" x14ac:dyDescent="0.25">
      <c r="A45" s="182" t="s">
        <v>312</v>
      </c>
      <c r="B45" s="183"/>
      <c r="C45" s="184"/>
      <c r="D45" s="419">
        <f>D24+D25+D26+D36+D37+D43+D44</f>
        <v>0</v>
      </c>
      <c r="E45" s="517">
        <f>E24+E25+E26+E36+E37+E44</f>
        <v>0</v>
      </c>
      <c r="F45" s="617"/>
      <c r="G45" s="564"/>
      <c r="H45" s="166"/>
      <c r="I45" s="167"/>
      <c r="J45" s="233"/>
      <c r="K45" s="233"/>
      <c r="L45" s="233"/>
      <c r="M45" s="233"/>
      <c r="N45" s="233"/>
      <c r="O45" s="233"/>
      <c r="P45" s="233"/>
      <c r="Q45" s="233"/>
      <c r="R45" s="233"/>
      <c r="S45" s="233"/>
      <c r="T45" s="233"/>
      <c r="U45" s="233"/>
    </row>
    <row r="46" spans="1:21" x14ac:dyDescent="0.2">
      <c r="A46" s="1"/>
      <c r="B46" s="1"/>
      <c r="C46" s="1"/>
      <c r="D46" s="185"/>
      <c r="E46" s="163"/>
      <c r="F46" s="163"/>
      <c r="G46" s="565"/>
      <c r="H46" s="166"/>
      <c r="I46" s="167"/>
      <c r="J46" s="233"/>
      <c r="K46" s="233"/>
      <c r="L46" s="233"/>
      <c r="M46" s="233"/>
      <c r="N46" s="233"/>
      <c r="O46" s="233"/>
      <c r="P46" s="233"/>
      <c r="Q46" s="233"/>
      <c r="R46" s="233"/>
      <c r="S46" s="233"/>
      <c r="T46" s="233"/>
      <c r="U46" s="233"/>
    </row>
    <row r="47" spans="1:21" x14ac:dyDescent="0.2">
      <c r="A47" s="1"/>
      <c r="B47" s="1"/>
      <c r="C47" s="1"/>
      <c r="D47" s="1"/>
      <c r="E47" s="186"/>
      <c r="F47" s="186"/>
      <c r="G47" s="565"/>
      <c r="H47" s="166"/>
      <c r="I47" s="167"/>
      <c r="J47" s="233"/>
      <c r="K47" s="233"/>
      <c r="L47" s="233"/>
      <c r="M47" s="233"/>
      <c r="N47" s="233"/>
      <c r="O47" s="233"/>
      <c r="P47" s="233"/>
      <c r="Q47" s="233"/>
      <c r="R47" s="233"/>
      <c r="S47" s="233"/>
      <c r="T47" s="233"/>
      <c r="U47" s="233"/>
    </row>
    <row r="48" spans="1:21" ht="15" x14ac:dyDescent="0.25">
      <c r="A48" s="187" t="s">
        <v>231</v>
      </c>
      <c r="B48" s="1"/>
      <c r="C48" s="1"/>
      <c r="D48" s="1"/>
      <c r="E48" s="186"/>
      <c r="F48" s="186"/>
      <c r="G48" s="565"/>
      <c r="H48" s="166"/>
      <c r="I48" s="167"/>
      <c r="J48" s="233"/>
      <c r="K48" s="233"/>
      <c r="L48" s="233"/>
      <c r="M48" s="233"/>
      <c r="N48" s="233"/>
      <c r="O48" s="233"/>
      <c r="P48" s="233"/>
      <c r="Q48" s="233"/>
      <c r="R48" s="233"/>
      <c r="S48" s="233"/>
      <c r="T48" s="233"/>
      <c r="U48" s="233"/>
    </row>
    <row r="49" spans="1:21" ht="12.6" customHeight="1" x14ac:dyDescent="0.2">
      <c r="A49" s="700" t="s">
        <v>115</v>
      </c>
      <c r="B49" s="700"/>
      <c r="C49" s="700"/>
      <c r="D49" s="700"/>
      <c r="E49" s="700"/>
      <c r="F49" s="530"/>
      <c r="G49" s="530"/>
      <c r="H49" s="49"/>
      <c r="I49" s="9"/>
      <c r="J49" s="233"/>
      <c r="K49" s="233"/>
      <c r="L49" s="233"/>
      <c r="M49" s="233"/>
      <c r="N49" s="233"/>
      <c r="O49" s="233"/>
      <c r="P49" s="233"/>
      <c r="Q49" s="233"/>
      <c r="R49" s="233"/>
      <c r="S49" s="233"/>
      <c r="T49" s="233"/>
      <c r="U49" s="233"/>
    </row>
    <row r="50" spans="1:21" x14ac:dyDescent="0.2">
      <c r="A50" s="699" t="s">
        <v>159</v>
      </c>
      <c r="B50" s="699"/>
      <c r="C50" s="699"/>
      <c r="D50" s="699"/>
      <c r="E50" s="699"/>
      <c r="F50" s="529"/>
      <c r="G50" s="40"/>
      <c r="H50" s="50"/>
      <c r="I50" s="5"/>
      <c r="J50" s="233"/>
      <c r="K50" s="233"/>
      <c r="L50" s="233"/>
      <c r="M50" s="233"/>
      <c r="N50" s="233"/>
      <c r="O50" s="233"/>
      <c r="P50" s="233"/>
      <c r="Q50" s="233"/>
      <c r="R50" s="233"/>
      <c r="S50" s="233"/>
      <c r="T50" s="233"/>
      <c r="U50" s="233"/>
    </row>
    <row r="51" spans="1:21" x14ac:dyDescent="0.2">
      <c r="A51" s="1"/>
      <c r="B51" s="1"/>
      <c r="C51" s="1"/>
      <c r="D51" s="1"/>
      <c r="E51" s="186"/>
      <c r="F51" s="186"/>
      <c r="G51" s="165"/>
      <c r="H51" s="166"/>
      <c r="I51" s="167"/>
      <c r="J51" s="233"/>
      <c r="K51" s="233"/>
      <c r="L51" s="233"/>
      <c r="M51" s="233"/>
      <c r="N51" s="233"/>
      <c r="O51" s="233"/>
      <c r="P51" s="233"/>
      <c r="Q51" s="233"/>
      <c r="R51" s="233"/>
      <c r="S51" s="233"/>
      <c r="T51" s="233"/>
      <c r="U51" s="233"/>
    </row>
    <row r="52" spans="1:21" ht="15" x14ac:dyDescent="0.25">
      <c r="A52" s="1"/>
      <c r="C52" s="749" t="s">
        <v>26</v>
      </c>
      <c r="D52" s="750"/>
      <c r="E52" s="751"/>
      <c r="F52" s="579"/>
      <c r="G52" s="607" t="s">
        <v>26</v>
      </c>
      <c r="H52" s="50"/>
      <c r="I52" s="233"/>
      <c r="J52" s="233"/>
      <c r="K52" s="233"/>
      <c r="L52" s="233"/>
      <c r="M52" s="233"/>
      <c r="N52" s="233"/>
      <c r="O52" s="233"/>
      <c r="P52" s="233"/>
      <c r="Q52" s="233"/>
      <c r="R52" s="233"/>
      <c r="S52" s="233"/>
      <c r="T52" s="233"/>
      <c r="U52" s="233"/>
    </row>
    <row r="53" spans="1:21" ht="38.25" x14ac:dyDescent="0.2">
      <c r="A53" s="188"/>
      <c r="C53" s="34" t="s">
        <v>112</v>
      </c>
      <c r="D53" s="34" t="s">
        <v>113</v>
      </c>
      <c r="E53" s="35" t="s">
        <v>114</v>
      </c>
      <c r="F53" s="550"/>
      <c r="G53" s="165"/>
      <c r="H53" s="166"/>
      <c r="I53" s="167"/>
      <c r="J53" s="233"/>
      <c r="K53" s="233"/>
      <c r="L53" s="233"/>
      <c r="M53" s="233"/>
      <c r="N53" s="233"/>
      <c r="O53" s="233"/>
      <c r="P53" s="233"/>
      <c r="Q53" s="233"/>
      <c r="R53" s="233"/>
      <c r="S53" s="233"/>
      <c r="T53" s="233"/>
      <c r="U53" s="233"/>
    </row>
    <row r="54" spans="1:21" x14ac:dyDescent="0.2">
      <c r="A54" s="189" t="s">
        <v>501</v>
      </c>
      <c r="B54" s="30"/>
      <c r="C54" s="420">
        <v>1</v>
      </c>
      <c r="D54" s="421">
        <f>D24/C54</f>
        <v>0</v>
      </c>
      <c r="E54" s="422"/>
      <c r="F54" s="580"/>
      <c r="G54" s="165"/>
      <c r="H54" s="166"/>
      <c r="I54" s="167"/>
      <c r="J54" s="233"/>
      <c r="K54" s="233"/>
      <c r="L54" s="233"/>
      <c r="M54" s="233"/>
      <c r="N54" s="233"/>
      <c r="O54" s="233"/>
      <c r="P54" s="233"/>
      <c r="Q54" s="233"/>
      <c r="R54" s="233"/>
      <c r="S54" s="233"/>
      <c r="T54" s="233"/>
      <c r="U54" s="233"/>
    </row>
    <row r="55" spans="1:21" x14ac:dyDescent="0.2">
      <c r="A55" s="752" t="s">
        <v>502</v>
      </c>
      <c r="B55" s="753"/>
      <c r="C55" s="423">
        <v>5</v>
      </c>
      <c r="D55" s="424">
        <f>D25/C55</f>
        <v>0</v>
      </c>
      <c r="E55" s="424">
        <f>+D55+(E25/C55)</f>
        <v>0</v>
      </c>
      <c r="F55" s="581"/>
      <c r="G55" s="607" t="s">
        <v>315</v>
      </c>
      <c r="H55" s="50"/>
      <c r="I55" s="167"/>
      <c r="J55" s="233"/>
      <c r="K55" s="233"/>
      <c r="L55" s="233"/>
      <c r="M55" s="233"/>
      <c r="N55" s="233"/>
      <c r="O55" s="233"/>
      <c r="P55" s="233"/>
      <c r="Q55" s="233"/>
      <c r="R55" s="233"/>
      <c r="S55" s="233"/>
      <c r="T55" s="233"/>
      <c r="U55" s="233"/>
    </row>
    <row r="56" spans="1:21" x14ac:dyDescent="0.2">
      <c r="A56" s="190" t="s">
        <v>25</v>
      </c>
      <c r="B56" s="56"/>
      <c r="C56" s="425"/>
      <c r="D56" s="426"/>
      <c r="E56" s="426"/>
      <c r="F56" s="552"/>
      <c r="G56" s="165"/>
      <c r="H56" s="166"/>
      <c r="I56" s="167"/>
      <c r="J56" s="233"/>
      <c r="K56" s="233"/>
      <c r="L56" s="233"/>
      <c r="M56" s="233"/>
      <c r="N56" s="233"/>
      <c r="O56" s="233"/>
      <c r="P56" s="233"/>
      <c r="Q56" s="233"/>
      <c r="R56" s="233"/>
      <c r="S56" s="233"/>
      <c r="T56" s="233"/>
      <c r="U56" s="233"/>
    </row>
    <row r="57" spans="1:21" x14ac:dyDescent="0.2">
      <c r="A57" s="191" t="s">
        <v>65</v>
      </c>
      <c r="B57" s="54"/>
      <c r="C57" s="427"/>
      <c r="D57" s="428"/>
      <c r="E57" s="429"/>
      <c r="F57" s="580"/>
      <c r="G57" s="165"/>
      <c r="H57" s="166"/>
      <c r="I57" s="167"/>
      <c r="J57" s="233"/>
      <c r="K57" s="233"/>
      <c r="L57" s="233"/>
      <c r="M57" s="233"/>
      <c r="N57" s="233"/>
      <c r="O57" s="233"/>
      <c r="P57" s="233"/>
      <c r="Q57" s="233"/>
      <c r="R57" s="233"/>
      <c r="S57" s="233"/>
      <c r="T57" s="233"/>
      <c r="U57" s="233"/>
    </row>
    <row r="58" spans="1:21" x14ac:dyDescent="0.2">
      <c r="A58" s="192" t="s">
        <v>66</v>
      </c>
      <c r="B58" s="31"/>
      <c r="C58" s="430">
        <v>25</v>
      </c>
      <c r="D58" s="431">
        <f t="shared" ref="D58:D64" si="0">D28/C58</f>
        <v>0</v>
      </c>
      <c r="E58" s="432">
        <f t="shared" ref="E58:E64" si="1">+D58+(E28/C58)</f>
        <v>0</v>
      </c>
      <c r="F58" s="555"/>
      <c r="G58" s="165"/>
      <c r="H58" s="166"/>
      <c r="I58" s="167"/>
      <c r="J58" s="233"/>
      <c r="K58" s="233"/>
      <c r="L58" s="233"/>
      <c r="M58" s="233"/>
      <c r="N58" s="233"/>
      <c r="O58" s="233"/>
      <c r="P58" s="233"/>
      <c r="Q58" s="233"/>
      <c r="R58" s="233"/>
      <c r="S58" s="233"/>
      <c r="T58" s="233"/>
      <c r="U58" s="233"/>
    </row>
    <row r="59" spans="1:21" x14ac:dyDescent="0.2">
      <c r="A59" s="172" t="s">
        <v>496</v>
      </c>
      <c r="B59" s="31"/>
      <c r="C59" s="433">
        <v>10</v>
      </c>
      <c r="D59" s="434">
        <f t="shared" si="0"/>
        <v>0</v>
      </c>
      <c r="E59" s="435">
        <f t="shared" si="1"/>
        <v>0</v>
      </c>
      <c r="F59" s="555"/>
      <c r="G59" s="165"/>
      <c r="H59" s="166"/>
      <c r="I59" s="167"/>
      <c r="J59" s="233"/>
      <c r="K59" s="233"/>
      <c r="L59" s="233"/>
      <c r="M59" s="233"/>
      <c r="N59" s="233"/>
      <c r="O59" s="233"/>
      <c r="P59" s="233"/>
      <c r="Q59" s="233"/>
      <c r="R59" s="233"/>
      <c r="S59" s="233"/>
      <c r="T59" s="233"/>
      <c r="U59" s="233"/>
    </row>
    <row r="60" spans="1:21" x14ac:dyDescent="0.2">
      <c r="A60" s="192" t="s">
        <v>67</v>
      </c>
      <c r="B60" s="31"/>
      <c r="C60" s="433">
        <v>5</v>
      </c>
      <c r="D60" s="436">
        <f t="shared" si="0"/>
        <v>0</v>
      </c>
      <c r="E60" s="435">
        <f t="shared" si="1"/>
        <v>0</v>
      </c>
      <c r="F60" s="555"/>
      <c r="G60" s="165"/>
      <c r="H60" s="166"/>
      <c r="I60" s="167"/>
      <c r="J60" s="233"/>
      <c r="K60" s="233"/>
      <c r="L60" s="233"/>
      <c r="M60" s="233"/>
      <c r="N60" s="233"/>
      <c r="O60" s="233"/>
      <c r="P60" s="233"/>
      <c r="Q60" s="233"/>
      <c r="R60" s="233"/>
      <c r="S60" s="233"/>
      <c r="T60" s="233"/>
      <c r="U60" s="233"/>
    </row>
    <row r="61" spans="1:21" x14ac:dyDescent="0.2">
      <c r="A61" s="192" t="s">
        <v>68</v>
      </c>
      <c r="B61" s="31"/>
      <c r="C61" s="437">
        <v>5</v>
      </c>
      <c r="D61" s="436">
        <f t="shared" si="0"/>
        <v>0</v>
      </c>
      <c r="E61" s="435">
        <f t="shared" si="1"/>
        <v>0</v>
      </c>
      <c r="F61" s="555"/>
      <c r="G61" s="165"/>
      <c r="H61" s="166"/>
      <c r="I61" s="167"/>
      <c r="J61" s="233"/>
      <c r="K61" s="233"/>
      <c r="L61" s="233"/>
      <c r="M61" s="233"/>
      <c r="N61" s="233"/>
      <c r="O61" s="233"/>
      <c r="P61" s="233"/>
      <c r="Q61" s="233"/>
      <c r="R61" s="233"/>
      <c r="S61" s="233"/>
      <c r="T61" s="233"/>
      <c r="U61" s="233"/>
    </row>
    <row r="62" spans="1:21" x14ac:dyDescent="0.2">
      <c r="A62" s="192" t="s">
        <v>69</v>
      </c>
      <c r="B62" s="31"/>
      <c r="C62" s="430">
        <v>5</v>
      </c>
      <c r="D62" s="436">
        <f t="shared" si="0"/>
        <v>0</v>
      </c>
      <c r="E62" s="435">
        <f t="shared" si="1"/>
        <v>0</v>
      </c>
      <c r="F62" s="555"/>
      <c r="G62" s="165"/>
      <c r="H62" s="166"/>
      <c r="I62" s="167"/>
      <c r="J62" s="233"/>
      <c r="K62" s="233"/>
      <c r="L62" s="233"/>
      <c r="M62" s="233"/>
      <c r="N62" s="233"/>
      <c r="O62" s="233"/>
      <c r="P62" s="233"/>
      <c r="Q62" s="233"/>
      <c r="R62" s="233"/>
      <c r="S62" s="233"/>
      <c r="T62" s="233"/>
      <c r="U62" s="233"/>
    </row>
    <row r="63" spans="1:21" x14ac:dyDescent="0.2">
      <c r="A63" s="192" t="s">
        <v>70</v>
      </c>
      <c r="B63" s="31"/>
      <c r="C63" s="430">
        <v>3</v>
      </c>
      <c r="D63" s="435">
        <f t="shared" si="0"/>
        <v>0</v>
      </c>
      <c r="E63" s="435">
        <f t="shared" si="1"/>
        <v>0</v>
      </c>
      <c r="F63" s="555"/>
      <c r="G63" s="165"/>
      <c r="H63" s="166"/>
      <c r="I63" s="167"/>
      <c r="J63" s="233"/>
      <c r="K63" s="233"/>
      <c r="L63" s="233"/>
      <c r="M63" s="233"/>
      <c r="N63" s="233"/>
      <c r="O63" s="233"/>
      <c r="P63" s="233"/>
      <c r="Q63" s="233"/>
      <c r="R63" s="233"/>
      <c r="S63" s="233"/>
      <c r="T63" s="233"/>
      <c r="U63" s="233"/>
    </row>
    <row r="64" spans="1:21" x14ac:dyDescent="0.2">
      <c r="A64" s="414" t="s">
        <v>503</v>
      </c>
      <c r="B64" s="54"/>
      <c r="C64" s="438">
        <v>3</v>
      </c>
      <c r="D64" s="439">
        <f t="shared" si="0"/>
        <v>0</v>
      </c>
      <c r="E64" s="440">
        <f t="shared" si="1"/>
        <v>0</v>
      </c>
      <c r="F64" s="555"/>
      <c r="G64" s="165"/>
      <c r="H64" s="166"/>
      <c r="I64" s="167"/>
      <c r="J64" s="233"/>
      <c r="K64" s="233"/>
      <c r="L64" s="233"/>
      <c r="M64" s="233"/>
      <c r="N64" s="233"/>
      <c r="O64" s="233"/>
      <c r="P64" s="233"/>
      <c r="Q64" s="233"/>
      <c r="R64" s="233"/>
      <c r="S64" s="233"/>
      <c r="T64" s="233"/>
      <c r="U64" s="233"/>
    </row>
    <row r="65" spans="1:21" ht="15" x14ac:dyDescent="0.25">
      <c r="A65" s="36" t="s">
        <v>526</v>
      </c>
      <c r="B65" s="55"/>
      <c r="C65" s="441"/>
      <c r="D65" s="442">
        <f>SUM(D54:D64)</f>
        <v>0</v>
      </c>
      <c r="E65" s="442">
        <f>SUM(E55:E64)</f>
        <v>0</v>
      </c>
      <c r="F65" s="551"/>
      <c r="G65" s="165"/>
      <c r="H65" s="166"/>
      <c r="I65" s="167"/>
      <c r="J65" s="233"/>
      <c r="K65" s="233"/>
      <c r="L65" s="233"/>
      <c r="M65" s="233"/>
      <c r="N65" s="233"/>
      <c r="O65" s="233"/>
      <c r="P65" s="233"/>
      <c r="Q65" s="233"/>
      <c r="R65" s="233"/>
      <c r="S65" s="233"/>
      <c r="T65" s="233"/>
      <c r="U65" s="233"/>
    </row>
    <row r="66" spans="1:21" x14ac:dyDescent="0.2">
      <c r="A66" s="1"/>
      <c r="E66" s="186"/>
      <c r="F66" s="186"/>
      <c r="G66" s="165"/>
      <c r="H66" s="166"/>
      <c r="I66" s="167"/>
      <c r="J66" s="233"/>
      <c r="K66" s="233"/>
      <c r="L66" s="233"/>
      <c r="M66" s="233"/>
      <c r="N66" s="233"/>
      <c r="O66" s="233"/>
      <c r="P66" s="233"/>
      <c r="Q66" s="233"/>
      <c r="R66" s="233"/>
      <c r="S66" s="233"/>
      <c r="T66" s="233"/>
      <c r="U66" s="233"/>
    </row>
    <row r="67" spans="1:21" x14ac:dyDescent="0.2">
      <c r="A67" s="1"/>
      <c r="B67" s="1"/>
      <c r="C67" s="1"/>
      <c r="D67" s="1"/>
      <c r="G67" s="607" t="s">
        <v>214</v>
      </c>
      <c r="H67" s="50"/>
      <c r="I67" s="5"/>
      <c r="J67" s="233"/>
      <c r="K67" s="233"/>
      <c r="L67" s="233"/>
      <c r="M67" s="233"/>
      <c r="N67" s="233"/>
      <c r="O67" s="233"/>
      <c r="P67" s="233"/>
      <c r="Q67" s="233"/>
      <c r="R67" s="233"/>
      <c r="S67" s="233"/>
      <c r="T67" s="233"/>
      <c r="U67" s="233"/>
    </row>
    <row r="68" spans="1:21" x14ac:dyDescent="0.2">
      <c r="A68" s="1"/>
      <c r="B68" s="1"/>
      <c r="C68" s="1"/>
      <c r="D68" s="1"/>
      <c r="E68" s="20"/>
      <c r="F68" s="582"/>
      <c r="G68" s="536"/>
      <c r="H68" s="50"/>
      <c r="I68" s="5"/>
      <c r="J68" s="233"/>
      <c r="K68" s="233"/>
      <c r="L68" s="233"/>
      <c r="M68" s="233"/>
      <c r="N68" s="233"/>
      <c r="O68" s="233"/>
      <c r="P68" s="233"/>
      <c r="Q68" s="233"/>
      <c r="R68" s="233"/>
      <c r="S68" s="233"/>
      <c r="T68" s="233"/>
      <c r="U68" s="233"/>
    </row>
    <row r="69" spans="1:21" ht="15.75" x14ac:dyDescent="0.25">
      <c r="A69" s="725" t="s">
        <v>250</v>
      </c>
      <c r="B69" s="725"/>
      <c r="C69" s="37"/>
      <c r="D69" s="193"/>
      <c r="E69" s="159"/>
      <c r="F69" s="575"/>
      <c r="G69" s="607" t="s">
        <v>63</v>
      </c>
      <c r="H69" s="50"/>
      <c r="I69" s="5"/>
      <c r="J69" s="233"/>
      <c r="K69" s="233"/>
      <c r="L69" s="233"/>
      <c r="M69" s="233"/>
      <c r="N69" s="233"/>
      <c r="O69" s="233"/>
      <c r="P69" s="233"/>
      <c r="Q69" s="233"/>
      <c r="R69" s="233"/>
      <c r="S69" s="233"/>
      <c r="T69" s="233"/>
      <c r="U69" s="233"/>
    </row>
    <row r="70" spans="1:21" x14ac:dyDescent="0.2">
      <c r="A70" s="194"/>
      <c r="B70" s="1"/>
      <c r="C70" s="195"/>
      <c r="D70" s="195"/>
      <c r="E70" s="1"/>
      <c r="F70" s="186"/>
      <c r="G70" s="536"/>
      <c r="H70" s="50"/>
      <c r="I70" s="5"/>
      <c r="J70" s="233"/>
      <c r="K70" s="233"/>
      <c r="L70" s="233"/>
      <c r="M70" s="233"/>
      <c r="N70" s="233"/>
      <c r="O70" s="233"/>
      <c r="P70" s="233"/>
      <c r="Q70" s="233"/>
      <c r="R70" s="233"/>
      <c r="S70" s="233"/>
      <c r="T70" s="233"/>
      <c r="U70" s="233"/>
    </row>
    <row r="71" spans="1:21" x14ac:dyDescent="0.2">
      <c r="A71" s="194"/>
      <c r="B71" s="1"/>
      <c r="C71" s="195"/>
      <c r="D71" s="195"/>
      <c r="E71" s="1"/>
      <c r="F71" s="186"/>
      <c r="G71" s="536"/>
      <c r="H71" s="50"/>
      <c r="I71" s="5"/>
      <c r="J71" s="233"/>
      <c r="K71" s="233"/>
      <c r="L71" s="233"/>
      <c r="M71" s="233"/>
      <c r="N71" s="233"/>
      <c r="O71" s="233"/>
      <c r="P71" s="233"/>
      <c r="Q71" s="233"/>
      <c r="R71" s="233"/>
      <c r="S71" s="233"/>
      <c r="T71" s="233"/>
      <c r="U71" s="233"/>
    </row>
    <row r="72" spans="1:21" ht="30.75" customHeight="1" x14ac:dyDescent="0.2">
      <c r="A72" s="739" t="s">
        <v>223</v>
      </c>
      <c r="B72" s="739"/>
      <c r="C72" s="739"/>
      <c r="D72" s="739"/>
      <c r="E72" s="739"/>
      <c r="F72" s="541"/>
      <c r="G72" s="536"/>
      <c r="H72" s="196"/>
      <c r="I72" s="197"/>
      <c r="J72" s="233"/>
      <c r="K72" s="233"/>
      <c r="L72" s="233"/>
      <c r="M72" s="233"/>
      <c r="N72" s="233"/>
      <c r="O72" s="233"/>
      <c r="P72" s="233"/>
      <c r="Q72" s="233"/>
      <c r="R72" s="233"/>
      <c r="S72" s="233"/>
      <c r="T72" s="233"/>
      <c r="U72" s="233"/>
    </row>
    <row r="73" spans="1:21" x14ac:dyDescent="0.2">
      <c r="A73" s="198"/>
      <c r="B73" s="199"/>
      <c r="C73" s="200"/>
      <c r="D73" s="195"/>
      <c r="E73" s="1"/>
      <c r="F73" s="186"/>
      <c r="G73" s="608" t="s">
        <v>313</v>
      </c>
      <c r="H73" s="50"/>
      <c r="I73" s="5"/>
      <c r="J73" s="233"/>
      <c r="K73" s="233"/>
      <c r="L73" s="233"/>
      <c r="M73" s="233"/>
      <c r="N73" s="233"/>
      <c r="O73" s="233"/>
      <c r="P73" s="233"/>
      <c r="Q73" s="233"/>
      <c r="R73" s="233"/>
      <c r="S73" s="233"/>
      <c r="T73" s="233"/>
      <c r="U73" s="233"/>
    </row>
    <row r="74" spans="1:21" ht="13.15" customHeight="1" x14ac:dyDescent="0.2">
      <c r="A74" s="201"/>
      <c r="B74" s="202"/>
      <c r="C74" s="203"/>
      <c r="D74" s="618" t="s">
        <v>23</v>
      </c>
      <c r="E74" s="618" t="s">
        <v>24</v>
      </c>
      <c r="F74" s="549"/>
      <c r="G74" s="688" t="s">
        <v>259</v>
      </c>
      <c r="H74" s="688"/>
      <c r="I74" s="688"/>
      <c r="J74" s="41"/>
      <c r="K74" s="41"/>
      <c r="L74" s="233"/>
      <c r="M74" s="233"/>
      <c r="N74" s="233"/>
      <c r="O74" s="233"/>
      <c r="P74" s="233"/>
      <c r="Q74" s="233"/>
      <c r="R74" s="233"/>
      <c r="S74" s="233"/>
      <c r="T74" s="233"/>
      <c r="U74" s="233"/>
    </row>
    <row r="75" spans="1:21" x14ac:dyDescent="0.2">
      <c r="A75" s="619" t="s">
        <v>75</v>
      </c>
      <c r="B75" s="204"/>
      <c r="C75" s="205"/>
      <c r="D75" s="443">
        <f>SUM(D76:D77)</f>
        <v>0</v>
      </c>
      <c r="E75" s="443">
        <f>SUM(E76:E77)</f>
        <v>0</v>
      </c>
      <c r="F75" s="556"/>
      <c r="G75" s="609" t="s">
        <v>314</v>
      </c>
      <c r="H75" s="196"/>
      <c r="I75" s="222"/>
      <c r="J75" s="222"/>
      <c r="K75" s="222"/>
      <c r="L75" s="233"/>
      <c r="M75" s="233"/>
      <c r="N75" s="233"/>
      <c r="O75" s="233"/>
      <c r="P75" s="233"/>
      <c r="Q75" s="233"/>
      <c r="R75" s="233"/>
      <c r="S75" s="233"/>
      <c r="T75" s="233"/>
      <c r="U75" s="233"/>
    </row>
    <row r="76" spans="1:21" x14ac:dyDescent="0.2">
      <c r="A76" s="207" t="s">
        <v>76</v>
      </c>
      <c r="B76" s="208"/>
      <c r="C76" s="209"/>
      <c r="D76" s="444">
        <v>0</v>
      </c>
      <c r="E76" s="444">
        <v>0</v>
      </c>
      <c r="F76" s="555"/>
      <c r="H76" s="50"/>
      <c r="I76" s="233"/>
      <c r="J76" s="233"/>
      <c r="K76" s="233"/>
      <c r="L76" s="233"/>
      <c r="M76" s="233"/>
      <c r="N76" s="233"/>
      <c r="O76" s="233"/>
      <c r="P76" s="233"/>
      <c r="Q76" s="233"/>
      <c r="R76" s="233"/>
      <c r="S76" s="233"/>
      <c r="T76" s="233"/>
      <c r="U76" s="233"/>
    </row>
    <row r="77" spans="1:21" x14ac:dyDescent="0.2">
      <c r="A77" s="210" t="s">
        <v>332</v>
      </c>
      <c r="B77" s="211"/>
      <c r="C77" s="212"/>
      <c r="D77" s="641">
        <f>'Detail van investeringen'!D108</f>
        <v>0</v>
      </c>
      <c r="E77" s="445">
        <v>0</v>
      </c>
      <c r="F77" s="555"/>
      <c r="H77" s="50"/>
      <c r="I77" s="233"/>
      <c r="J77" s="233"/>
      <c r="K77" s="233"/>
      <c r="L77" s="233"/>
      <c r="M77" s="233"/>
      <c r="N77" s="233"/>
      <c r="O77" s="233"/>
      <c r="P77" s="233"/>
      <c r="Q77" s="233"/>
      <c r="R77" s="233"/>
      <c r="S77" s="233"/>
      <c r="T77" s="233"/>
      <c r="U77" s="233"/>
    </row>
    <row r="78" spans="1:21" x14ac:dyDescent="0.2">
      <c r="A78" s="213"/>
      <c r="B78" s="214"/>
      <c r="C78" s="215"/>
      <c r="D78" s="446"/>
      <c r="E78" s="446"/>
      <c r="F78" s="552"/>
      <c r="H78" s="50"/>
      <c r="I78" s="233"/>
      <c r="J78" s="233"/>
      <c r="K78" s="233"/>
      <c r="L78" s="233"/>
      <c r="M78" s="233"/>
      <c r="N78" s="233"/>
      <c r="O78" s="233"/>
      <c r="P78" s="233"/>
      <c r="Q78" s="233"/>
      <c r="R78" s="233"/>
      <c r="S78" s="233"/>
      <c r="T78" s="233"/>
      <c r="U78" s="233"/>
    </row>
    <row r="79" spans="1:21" x14ac:dyDescent="0.2">
      <c r="A79" s="626" t="s">
        <v>161</v>
      </c>
      <c r="B79" s="204"/>
      <c r="C79" s="216"/>
      <c r="D79" s="443">
        <f>SUM(D80:D83)</f>
        <v>0</v>
      </c>
      <c r="E79" s="443">
        <f>SUM(E80:E83)</f>
        <v>0</v>
      </c>
      <c r="F79" s="556"/>
      <c r="H79" s="50"/>
      <c r="I79" s="233"/>
      <c r="J79" s="233"/>
      <c r="K79" s="233"/>
      <c r="L79" s="233"/>
      <c r="M79" s="233"/>
      <c r="N79" s="233"/>
      <c r="O79" s="233"/>
      <c r="P79" s="233"/>
      <c r="Q79" s="233"/>
      <c r="R79" s="233"/>
      <c r="S79" s="233"/>
      <c r="T79" s="233"/>
      <c r="U79" s="233"/>
    </row>
    <row r="80" spans="1:21" x14ac:dyDescent="0.2">
      <c r="A80" s="217" t="s">
        <v>145</v>
      </c>
      <c r="B80" s="218"/>
      <c r="C80" s="209"/>
      <c r="D80" s="444">
        <v>0</v>
      </c>
      <c r="E80" s="444">
        <v>0</v>
      </c>
      <c r="F80" s="556"/>
      <c r="G80" s="610" t="s">
        <v>145</v>
      </c>
      <c r="H80" s="50"/>
      <c r="I80" s="233"/>
      <c r="J80" s="233"/>
      <c r="K80" s="233"/>
      <c r="L80" s="233"/>
      <c r="M80" s="233"/>
      <c r="N80" s="233"/>
      <c r="O80" s="233"/>
      <c r="P80" s="233"/>
      <c r="Q80" s="233"/>
      <c r="R80" s="233"/>
      <c r="S80" s="233"/>
      <c r="T80" s="233"/>
      <c r="U80" s="233"/>
    </row>
    <row r="81" spans="1:21" x14ac:dyDescent="0.2">
      <c r="A81" s="219" t="s">
        <v>146</v>
      </c>
      <c r="B81" s="220"/>
      <c r="C81" s="221"/>
      <c r="D81" s="447">
        <v>0</v>
      </c>
      <c r="E81" s="447">
        <v>0</v>
      </c>
      <c r="F81" s="556"/>
      <c r="G81" s="410" t="s">
        <v>224</v>
      </c>
      <c r="H81" s="196"/>
      <c r="I81" s="222"/>
      <c r="J81" s="233"/>
      <c r="K81" s="233"/>
      <c r="L81" s="233"/>
      <c r="M81" s="233"/>
      <c r="N81" s="233"/>
      <c r="O81" s="233"/>
      <c r="P81" s="233"/>
      <c r="Q81" s="233"/>
      <c r="R81" s="233"/>
      <c r="S81" s="233"/>
      <c r="T81" s="233"/>
      <c r="U81" s="233"/>
    </row>
    <row r="82" spans="1:21" x14ac:dyDescent="0.2">
      <c r="A82" s="57" t="s">
        <v>175</v>
      </c>
      <c r="B82" s="42"/>
      <c r="C82" s="209"/>
      <c r="D82" s="444">
        <v>0</v>
      </c>
      <c r="E82" s="444">
        <v>0</v>
      </c>
      <c r="F82" s="555"/>
      <c r="H82" s="50"/>
      <c r="I82" s="233"/>
      <c r="J82" s="233"/>
      <c r="K82" s="233"/>
      <c r="L82" s="233"/>
      <c r="M82" s="233"/>
      <c r="N82" s="233"/>
      <c r="O82" s="233"/>
      <c r="P82" s="233"/>
      <c r="Q82" s="233"/>
      <c r="R82" s="233"/>
      <c r="S82" s="233"/>
      <c r="T82" s="233"/>
      <c r="U82" s="233"/>
    </row>
    <row r="83" spans="1:21" x14ac:dyDescent="0.2">
      <c r="A83" s="223" t="s">
        <v>176</v>
      </c>
      <c r="B83" s="218"/>
      <c r="C83" s="167"/>
      <c r="D83" s="445">
        <v>0</v>
      </c>
      <c r="E83" s="448">
        <v>0</v>
      </c>
      <c r="F83" s="555"/>
      <c r="H83" s="50"/>
      <c r="I83" s="233"/>
      <c r="J83" s="233"/>
      <c r="K83" s="233"/>
      <c r="L83" s="233"/>
      <c r="M83" s="233"/>
      <c r="N83" s="233"/>
      <c r="O83" s="233"/>
      <c r="P83" s="233"/>
      <c r="Q83" s="233"/>
      <c r="R83" s="233"/>
      <c r="S83" s="233"/>
      <c r="T83" s="233"/>
      <c r="U83" s="233"/>
    </row>
    <row r="84" spans="1:21" x14ac:dyDescent="0.2">
      <c r="A84" s="213"/>
      <c r="B84" s="214"/>
      <c r="C84" s="224"/>
      <c r="D84" s="446"/>
      <c r="E84" s="446"/>
      <c r="F84" s="552"/>
      <c r="H84" s="50"/>
      <c r="I84" s="233"/>
      <c r="J84" s="233"/>
      <c r="K84" s="233"/>
      <c r="L84" s="233"/>
      <c r="M84" s="233"/>
      <c r="N84" s="233"/>
      <c r="O84" s="233"/>
      <c r="P84" s="233"/>
      <c r="Q84" s="233"/>
      <c r="R84" s="233"/>
      <c r="S84" s="233"/>
      <c r="T84" s="233"/>
      <c r="U84" s="233"/>
    </row>
    <row r="85" spans="1:21" x14ac:dyDescent="0.2">
      <c r="A85" s="627" t="s">
        <v>162</v>
      </c>
      <c r="B85" s="218"/>
      <c r="C85" s="216"/>
      <c r="D85" s="449">
        <f>SUM(D86:D88)</f>
        <v>0</v>
      </c>
      <c r="E85" s="449">
        <f>SUM(E86:E88)</f>
        <v>0</v>
      </c>
      <c r="F85" s="555"/>
      <c r="H85" s="50"/>
      <c r="I85" s="233"/>
      <c r="J85" s="233"/>
      <c r="K85" s="233"/>
      <c r="L85" s="233"/>
      <c r="M85" s="233"/>
      <c r="N85" s="233"/>
      <c r="O85" s="233"/>
      <c r="P85" s="233"/>
      <c r="Q85" s="233"/>
      <c r="R85" s="233"/>
      <c r="S85" s="233"/>
      <c r="T85" s="233"/>
      <c r="U85" s="233"/>
    </row>
    <row r="86" spans="1:21" x14ac:dyDescent="0.2">
      <c r="A86" s="225" t="s">
        <v>77</v>
      </c>
      <c r="B86" s="220"/>
      <c r="C86" s="221"/>
      <c r="D86" s="450">
        <v>0</v>
      </c>
      <c r="E86" s="447">
        <v>0</v>
      </c>
      <c r="F86" s="556"/>
      <c r="G86" s="610" t="s">
        <v>77</v>
      </c>
      <c r="H86" s="50"/>
      <c r="I86" s="233"/>
      <c r="J86" s="233"/>
      <c r="K86" s="233"/>
      <c r="L86" s="233"/>
      <c r="M86" s="233"/>
      <c r="N86" s="233"/>
      <c r="O86" s="233"/>
      <c r="P86" s="233"/>
      <c r="Q86" s="233"/>
      <c r="R86" s="233"/>
      <c r="S86" s="233"/>
      <c r="T86" s="233"/>
      <c r="U86" s="233"/>
    </row>
    <row r="87" spans="1:21" x14ac:dyDescent="0.2">
      <c r="A87" s="226" t="s">
        <v>78</v>
      </c>
      <c r="B87" s="227"/>
      <c r="C87" s="221"/>
      <c r="D87" s="450">
        <v>0</v>
      </c>
      <c r="E87" s="447">
        <v>0</v>
      </c>
      <c r="F87" s="556"/>
      <c r="G87" s="610" t="s">
        <v>78</v>
      </c>
      <c r="H87" s="50"/>
      <c r="I87" s="233"/>
      <c r="J87" s="233"/>
      <c r="K87" s="233"/>
      <c r="L87" s="233"/>
      <c r="M87" s="233"/>
      <c r="N87" s="233"/>
      <c r="O87" s="233"/>
      <c r="P87" s="233"/>
      <c r="Q87" s="233"/>
      <c r="R87" s="233"/>
      <c r="S87" s="233"/>
      <c r="T87" s="233"/>
      <c r="U87" s="233"/>
    </row>
    <row r="88" spans="1:21" x14ac:dyDescent="0.2">
      <c r="A88" s="228" t="s">
        <v>34</v>
      </c>
      <c r="B88" s="211"/>
      <c r="C88" s="212"/>
      <c r="D88" s="451">
        <v>0</v>
      </c>
      <c r="E88" s="445">
        <v>0</v>
      </c>
      <c r="F88" s="555"/>
      <c r="H88" s="50"/>
      <c r="I88" s="233"/>
      <c r="J88" s="233"/>
      <c r="K88" s="233"/>
      <c r="L88" s="233"/>
      <c r="M88" s="233"/>
      <c r="N88" s="233"/>
      <c r="O88" s="233"/>
      <c r="P88" s="233"/>
      <c r="Q88" s="233"/>
      <c r="R88" s="233"/>
      <c r="S88" s="233"/>
      <c r="T88" s="233"/>
      <c r="U88" s="233"/>
    </row>
    <row r="89" spans="1:21" x14ac:dyDescent="0.2">
      <c r="A89" s="213"/>
      <c r="B89" s="214"/>
      <c r="C89" s="229"/>
      <c r="D89" s="446"/>
      <c r="E89" s="446"/>
      <c r="F89" s="552"/>
      <c r="H89" s="50"/>
      <c r="I89" s="233"/>
      <c r="J89" s="233"/>
      <c r="K89" s="233"/>
      <c r="L89" s="233"/>
      <c r="M89" s="233"/>
      <c r="N89" s="233"/>
      <c r="O89" s="233"/>
      <c r="P89" s="233"/>
      <c r="Q89" s="233"/>
      <c r="R89" s="233"/>
      <c r="S89" s="233"/>
      <c r="T89" s="233"/>
      <c r="U89" s="233"/>
    </row>
    <row r="90" spans="1:21" ht="15" x14ac:dyDescent="0.25">
      <c r="A90" s="230" t="s">
        <v>232</v>
      </c>
      <c r="B90" s="231"/>
      <c r="C90" s="232"/>
      <c r="D90" s="452">
        <f>D75+D79+D85</f>
        <v>0</v>
      </c>
      <c r="E90" s="452">
        <f>E75+E79+E85</f>
        <v>0</v>
      </c>
      <c r="F90" s="578"/>
      <c r="H90" s="50"/>
      <c r="I90" s="233"/>
      <c r="J90" s="233"/>
      <c r="K90" s="233"/>
      <c r="L90" s="233"/>
      <c r="M90" s="233"/>
      <c r="N90" s="233"/>
      <c r="O90" s="233"/>
      <c r="P90" s="233"/>
      <c r="Q90" s="233"/>
      <c r="R90" s="233"/>
      <c r="S90" s="233"/>
      <c r="T90" s="233"/>
      <c r="U90" s="233"/>
    </row>
    <row r="91" spans="1:21" x14ac:dyDescent="0.2">
      <c r="A91" s="68"/>
      <c r="B91" s="218"/>
      <c r="C91" s="233"/>
      <c r="D91" s="218"/>
      <c r="E91" s="218"/>
      <c r="F91" s="218"/>
      <c r="G91" s="536"/>
      <c r="H91" s="50"/>
      <c r="I91" s="5"/>
      <c r="J91" s="233"/>
      <c r="K91" s="233"/>
      <c r="L91" s="233"/>
      <c r="M91" s="233"/>
      <c r="N91" s="233"/>
      <c r="O91" s="233"/>
      <c r="P91" s="233"/>
      <c r="Q91" s="233"/>
      <c r="R91" s="233"/>
      <c r="S91" s="233"/>
      <c r="T91" s="233"/>
      <c r="U91" s="233"/>
    </row>
    <row r="92" spans="1:21" x14ac:dyDescent="0.2">
      <c r="A92" s="2"/>
      <c r="B92" s="4"/>
      <c r="C92" s="4"/>
      <c r="D92" s="5"/>
      <c r="E92" s="5"/>
      <c r="F92" s="186"/>
      <c r="G92" s="536"/>
      <c r="H92" s="50"/>
      <c r="I92" s="5"/>
      <c r="J92" s="233"/>
      <c r="K92" s="233"/>
      <c r="L92" s="233"/>
      <c r="M92" s="233"/>
      <c r="N92" s="233"/>
      <c r="O92" s="233"/>
      <c r="P92" s="233"/>
      <c r="Q92" s="233"/>
      <c r="R92" s="233"/>
      <c r="S92" s="233"/>
      <c r="T92" s="233"/>
      <c r="U92" s="233"/>
    </row>
    <row r="93" spans="1:21" ht="15" x14ac:dyDescent="0.2">
      <c r="A93" s="58" t="s">
        <v>327</v>
      </c>
      <c r="B93" s="58"/>
      <c r="C93" s="234"/>
      <c r="D93" s="618" t="s">
        <v>23</v>
      </c>
      <c r="E93" s="618" t="s">
        <v>24</v>
      </c>
      <c r="F93" s="186"/>
      <c r="G93" s="536"/>
      <c r="H93" s="50"/>
      <c r="I93" s="5"/>
      <c r="J93" s="233"/>
      <c r="K93" s="233"/>
      <c r="L93" s="233"/>
      <c r="M93" s="233"/>
      <c r="N93" s="233"/>
      <c r="O93" s="233"/>
      <c r="P93" s="233"/>
      <c r="Q93" s="233"/>
      <c r="R93" s="233"/>
      <c r="S93" s="233"/>
      <c r="T93" s="233"/>
      <c r="U93" s="233"/>
    </row>
    <row r="94" spans="1:21" x14ac:dyDescent="0.2">
      <c r="A94" s="693" t="s">
        <v>145</v>
      </c>
      <c r="B94" s="694"/>
      <c r="C94" s="235"/>
      <c r="D94" s="453"/>
      <c r="E94" s="453"/>
      <c r="F94" s="186"/>
      <c r="G94" s="536"/>
      <c r="H94" s="50"/>
      <c r="I94" s="5"/>
      <c r="J94" s="233"/>
      <c r="K94" s="233"/>
      <c r="L94" s="233"/>
      <c r="M94" s="233"/>
      <c r="N94" s="233"/>
      <c r="O94" s="233"/>
      <c r="P94" s="233"/>
      <c r="Q94" s="233"/>
      <c r="R94" s="233"/>
      <c r="S94" s="233"/>
      <c r="T94" s="233"/>
      <c r="U94" s="233"/>
    </row>
    <row r="95" spans="1:21" x14ac:dyDescent="0.2">
      <c r="A95" s="689" t="s">
        <v>27</v>
      </c>
      <c r="B95" s="690"/>
      <c r="C95" s="236"/>
      <c r="D95" s="454">
        <f>D80</f>
        <v>0</v>
      </c>
      <c r="E95" s="454">
        <f>E80</f>
        <v>0</v>
      </c>
      <c r="F95" s="186"/>
      <c r="G95" s="536"/>
      <c r="H95" s="50"/>
      <c r="I95" s="5"/>
      <c r="J95" s="233"/>
      <c r="K95" s="233"/>
      <c r="L95" s="233"/>
      <c r="M95" s="233"/>
      <c r="N95" s="233"/>
      <c r="O95" s="233"/>
      <c r="P95" s="233"/>
      <c r="Q95" s="233"/>
      <c r="R95" s="233"/>
      <c r="S95" s="233"/>
      <c r="T95" s="233"/>
      <c r="U95" s="233"/>
    </row>
    <row r="96" spans="1:21" x14ac:dyDescent="0.2">
      <c r="A96" s="689" t="s">
        <v>28</v>
      </c>
      <c r="B96" s="690"/>
      <c r="C96" s="236"/>
      <c r="D96" s="455">
        <v>5</v>
      </c>
      <c r="E96" s="455">
        <v>5</v>
      </c>
      <c r="F96" s="186"/>
      <c r="G96" s="536"/>
      <c r="H96" s="50"/>
      <c r="I96" s="5"/>
      <c r="J96" s="233"/>
      <c r="K96" s="233"/>
      <c r="L96" s="233"/>
      <c r="M96" s="233"/>
      <c r="N96" s="233"/>
      <c r="O96" s="233"/>
      <c r="P96" s="233"/>
      <c r="Q96" s="233"/>
      <c r="R96" s="233"/>
      <c r="S96" s="233"/>
      <c r="T96" s="233"/>
      <c r="U96" s="233"/>
    </row>
    <row r="97" spans="1:21" x14ac:dyDescent="0.2">
      <c r="A97" s="689" t="s">
        <v>29</v>
      </c>
      <c r="B97" s="690"/>
      <c r="C97" s="236"/>
      <c r="D97" s="456">
        <v>0</v>
      </c>
      <c r="E97" s="456">
        <v>0</v>
      </c>
      <c r="F97" s="186"/>
      <c r="G97" s="536"/>
      <c r="H97" s="50"/>
      <c r="I97" s="5"/>
      <c r="J97" s="233"/>
      <c r="K97" s="233"/>
      <c r="L97" s="233"/>
      <c r="M97" s="233"/>
      <c r="N97" s="233"/>
      <c r="O97" s="233"/>
      <c r="P97" s="233"/>
      <c r="Q97" s="233"/>
      <c r="R97" s="233"/>
      <c r="S97" s="233"/>
      <c r="T97" s="233"/>
      <c r="U97" s="233"/>
    </row>
    <row r="98" spans="1:21" x14ac:dyDescent="0.2">
      <c r="A98" s="706" t="s">
        <v>116</v>
      </c>
      <c r="B98" s="707"/>
      <c r="C98" s="237"/>
      <c r="D98" s="457" t="s">
        <v>117</v>
      </c>
      <c r="E98" s="457" t="s">
        <v>117</v>
      </c>
      <c r="F98" s="186"/>
      <c r="G98" s="536"/>
      <c r="H98" s="50"/>
      <c r="I98" s="5"/>
      <c r="J98" s="233"/>
      <c r="K98" s="233"/>
      <c r="L98" s="233"/>
      <c r="M98" s="233"/>
      <c r="N98" s="233"/>
      <c r="O98" s="233"/>
      <c r="P98" s="233"/>
      <c r="Q98" s="233"/>
      <c r="R98" s="233"/>
      <c r="S98" s="233"/>
      <c r="T98" s="233"/>
      <c r="U98" s="233"/>
    </row>
    <row r="99" spans="1:21" x14ac:dyDescent="0.2">
      <c r="A99" s="693" t="s">
        <v>175</v>
      </c>
      <c r="B99" s="694"/>
      <c r="C99" s="235"/>
      <c r="D99" s="458"/>
      <c r="E99" s="458"/>
      <c r="F99" s="186"/>
      <c r="G99" s="536"/>
      <c r="H99" s="50"/>
      <c r="I99" s="5"/>
      <c r="J99" s="233"/>
      <c r="K99" s="233"/>
      <c r="L99" s="233"/>
      <c r="M99" s="233"/>
      <c r="N99" s="233"/>
      <c r="O99" s="233"/>
      <c r="P99" s="233"/>
      <c r="Q99" s="233"/>
      <c r="R99" s="233"/>
      <c r="S99" s="233"/>
      <c r="T99" s="233"/>
      <c r="U99" s="233"/>
    </row>
    <row r="100" spans="1:21" x14ac:dyDescent="0.2">
      <c r="A100" s="689" t="s">
        <v>27</v>
      </c>
      <c r="B100" s="690"/>
      <c r="C100" s="236"/>
      <c r="D100" s="454">
        <f>D82</f>
        <v>0</v>
      </c>
      <c r="E100" s="454">
        <f>E82</f>
        <v>0</v>
      </c>
      <c r="F100" s="186"/>
      <c r="G100" s="536"/>
      <c r="H100" s="50"/>
      <c r="I100" s="5"/>
      <c r="J100" s="233"/>
      <c r="K100" s="233"/>
      <c r="L100" s="233"/>
      <c r="M100" s="233"/>
      <c r="N100" s="233"/>
      <c r="O100" s="233"/>
      <c r="P100" s="233"/>
      <c r="Q100" s="233"/>
      <c r="R100" s="233"/>
      <c r="S100" s="233"/>
      <c r="T100" s="233"/>
      <c r="U100" s="233"/>
    </row>
    <row r="101" spans="1:21" x14ac:dyDescent="0.2">
      <c r="A101" s="689" t="s">
        <v>28</v>
      </c>
      <c r="B101" s="690"/>
      <c r="C101" s="236"/>
      <c r="D101" s="455">
        <v>5</v>
      </c>
      <c r="E101" s="455">
        <v>5</v>
      </c>
      <c r="F101" s="186"/>
      <c r="G101" s="536"/>
      <c r="H101" s="50"/>
      <c r="I101" s="5"/>
      <c r="J101" s="233"/>
      <c r="K101" s="233"/>
      <c r="L101" s="233"/>
      <c r="M101" s="233"/>
      <c r="N101" s="233"/>
      <c r="O101" s="233"/>
      <c r="P101" s="233"/>
      <c r="Q101" s="233"/>
      <c r="R101" s="233"/>
      <c r="S101" s="233"/>
      <c r="T101" s="233"/>
      <c r="U101" s="233"/>
    </row>
    <row r="102" spans="1:21" x14ac:dyDescent="0.2">
      <c r="A102" s="689" t="s">
        <v>29</v>
      </c>
      <c r="B102" s="690"/>
      <c r="C102" s="236"/>
      <c r="D102" s="456">
        <v>0</v>
      </c>
      <c r="E102" s="456">
        <v>0</v>
      </c>
      <c r="F102" s="186"/>
      <c r="G102" s="536"/>
      <c r="H102" s="50"/>
      <c r="I102" s="5"/>
      <c r="J102" s="233"/>
      <c r="K102" s="233"/>
      <c r="L102" s="233"/>
      <c r="M102" s="233"/>
      <c r="N102" s="233"/>
      <c r="O102" s="233"/>
      <c r="P102" s="233"/>
      <c r="Q102" s="233"/>
      <c r="R102" s="233"/>
      <c r="S102" s="233"/>
      <c r="T102" s="233"/>
      <c r="U102" s="233"/>
    </row>
    <row r="103" spans="1:21" x14ac:dyDescent="0.2">
      <c r="A103" s="706" t="s">
        <v>116</v>
      </c>
      <c r="B103" s="707"/>
      <c r="C103" s="238"/>
      <c r="D103" s="457" t="s">
        <v>117</v>
      </c>
      <c r="E103" s="457" t="s">
        <v>117</v>
      </c>
      <c r="F103" s="186"/>
      <c r="G103" s="536"/>
      <c r="H103" s="50"/>
      <c r="I103" s="5"/>
      <c r="J103" s="233"/>
      <c r="K103" s="233"/>
      <c r="L103" s="233"/>
      <c r="M103" s="233"/>
      <c r="N103" s="233"/>
      <c r="O103" s="233"/>
      <c r="P103" s="233"/>
      <c r="Q103" s="233"/>
      <c r="R103" s="233"/>
      <c r="S103" s="233"/>
      <c r="T103" s="233"/>
      <c r="U103" s="233"/>
    </row>
    <row r="104" spans="1:21" x14ac:dyDescent="0.2">
      <c r="A104" s="693" t="s">
        <v>176</v>
      </c>
      <c r="B104" s="694"/>
      <c r="C104" s="235"/>
      <c r="D104" s="458"/>
      <c r="E104" s="458"/>
      <c r="F104" s="186"/>
      <c r="G104" s="536"/>
      <c r="H104" s="50"/>
      <c r="I104" s="5"/>
      <c r="J104" s="233"/>
      <c r="K104" s="233"/>
      <c r="L104" s="233"/>
      <c r="M104" s="233"/>
      <c r="N104" s="233"/>
      <c r="O104" s="233"/>
      <c r="P104" s="233"/>
      <c r="Q104" s="233"/>
      <c r="R104" s="233"/>
      <c r="S104" s="233"/>
      <c r="T104" s="233"/>
      <c r="U104" s="233"/>
    </row>
    <row r="105" spans="1:21" x14ac:dyDescent="0.2">
      <c r="A105" s="689" t="s">
        <v>27</v>
      </c>
      <c r="B105" s="690"/>
      <c r="C105" s="236"/>
      <c r="D105" s="454">
        <f>D83</f>
        <v>0</v>
      </c>
      <c r="E105" s="454">
        <f>E83</f>
        <v>0</v>
      </c>
      <c r="F105" s="186"/>
      <c r="G105" s="536"/>
      <c r="H105" s="50"/>
      <c r="I105" s="5"/>
      <c r="J105" s="233"/>
      <c r="K105" s="233"/>
      <c r="L105" s="233"/>
      <c r="M105" s="233"/>
      <c r="N105" s="233"/>
      <c r="O105" s="233"/>
      <c r="P105" s="233"/>
      <c r="Q105" s="233"/>
      <c r="R105" s="233"/>
      <c r="S105" s="233"/>
      <c r="T105" s="233"/>
      <c r="U105" s="233"/>
    </row>
    <row r="106" spans="1:21" x14ac:dyDescent="0.2">
      <c r="A106" s="689" t="s">
        <v>28</v>
      </c>
      <c r="B106" s="690"/>
      <c r="C106" s="236"/>
      <c r="D106" s="455">
        <v>5</v>
      </c>
      <c r="E106" s="455">
        <v>5</v>
      </c>
      <c r="F106" s="186"/>
      <c r="G106" s="536"/>
      <c r="H106" s="50"/>
      <c r="I106" s="5"/>
      <c r="J106" s="233"/>
      <c r="K106" s="233"/>
      <c r="L106" s="233"/>
      <c r="M106" s="233"/>
      <c r="N106" s="233"/>
      <c r="O106" s="233"/>
      <c r="P106" s="233"/>
      <c r="Q106" s="233"/>
      <c r="R106" s="233"/>
      <c r="S106" s="233"/>
      <c r="T106" s="233"/>
      <c r="U106" s="233"/>
    </row>
    <row r="107" spans="1:21" x14ac:dyDescent="0.2">
      <c r="A107" s="689" t="s">
        <v>29</v>
      </c>
      <c r="B107" s="690"/>
      <c r="C107" s="236"/>
      <c r="D107" s="456">
        <v>0</v>
      </c>
      <c r="E107" s="456">
        <v>0</v>
      </c>
      <c r="F107" s="186"/>
      <c r="G107" s="536"/>
      <c r="H107" s="50"/>
      <c r="I107" s="5"/>
      <c r="J107" s="233"/>
      <c r="K107" s="233"/>
      <c r="L107" s="233"/>
      <c r="M107" s="233"/>
      <c r="N107" s="233"/>
      <c r="O107" s="233"/>
      <c r="P107" s="233"/>
      <c r="Q107" s="233"/>
      <c r="R107" s="233"/>
      <c r="S107" s="233"/>
      <c r="T107" s="233"/>
      <c r="U107" s="233"/>
    </row>
    <row r="108" spans="1:21" x14ac:dyDescent="0.2">
      <c r="A108" s="706" t="s">
        <v>116</v>
      </c>
      <c r="B108" s="707"/>
      <c r="C108" s="238"/>
      <c r="D108" s="457" t="s">
        <v>117</v>
      </c>
      <c r="E108" s="457" t="s">
        <v>117</v>
      </c>
      <c r="F108" s="186"/>
      <c r="G108" s="536"/>
      <c r="H108" s="50"/>
      <c r="I108" s="5"/>
      <c r="J108" s="233"/>
      <c r="K108" s="233"/>
      <c r="L108" s="233"/>
      <c r="M108" s="233"/>
      <c r="N108" s="233"/>
      <c r="O108" s="233"/>
      <c r="P108" s="233"/>
      <c r="Q108" s="233"/>
      <c r="R108" s="233"/>
      <c r="S108" s="233"/>
      <c r="T108" s="233"/>
      <c r="U108" s="233"/>
    </row>
    <row r="109" spans="1:21" x14ac:dyDescent="0.2">
      <c r="A109" s="16"/>
      <c r="B109" s="16"/>
      <c r="C109" s="233"/>
      <c r="D109" s="4"/>
      <c r="E109" s="1"/>
      <c r="F109" s="186"/>
      <c r="G109" s="536"/>
      <c r="H109" s="50"/>
      <c r="I109" s="5"/>
      <c r="J109" s="233"/>
      <c r="K109" s="233"/>
      <c r="L109" s="233"/>
      <c r="M109" s="233"/>
      <c r="N109" s="233"/>
      <c r="O109" s="233"/>
      <c r="P109" s="233"/>
      <c r="Q109" s="233"/>
      <c r="R109" s="233"/>
      <c r="S109" s="233"/>
      <c r="T109" s="233"/>
      <c r="U109" s="233"/>
    </row>
    <row r="110" spans="1:21" ht="11.25" customHeight="1" x14ac:dyDescent="0.2">
      <c r="A110" s="16"/>
      <c r="B110" s="16"/>
      <c r="C110" s="233"/>
      <c r="D110" s="4"/>
      <c r="E110" s="1"/>
      <c r="F110" s="186"/>
      <c r="G110" s="536"/>
      <c r="H110" s="50"/>
      <c r="I110" s="5"/>
      <c r="J110" s="233"/>
      <c r="K110" s="233"/>
      <c r="L110" s="233"/>
      <c r="M110" s="233"/>
      <c r="N110" s="233"/>
      <c r="O110" s="233"/>
      <c r="P110" s="233"/>
      <c r="Q110" s="233"/>
      <c r="R110" s="233"/>
      <c r="S110" s="233"/>
      <c r="T110" s="233"/>
      <c r="U110" s="233"/>
    </row>
    <row r="111" spans="1:21" ht="6.75" customHeight="1" x14ac:dyDescent="0.2">
      <c r="A111" s="2"/>
      <c r="B111" s="4"/>
      <c r="C111" s="4"/>
      <c r="D111" s="1"/>
      <c r="E111" s="1"/>
      <c r="F111" s="186"/>
      <c r="G111" s="536"/>
      <c r="H111" s="50"/>
      <c r="I111" s="5"/>
      <c r="J111" s="233"/>
      <c r="K111" s="233"/>
      <c r="L111" s="233"/>
      <c r="M111" s="233"/>
      <c r="N111" s="233"/>
      <c r="O111" s="233"/>
      <c r="P111" s="233"/>
      <c r="Q111" s="233"/>
      <c r="R111" s="233"/>
      <c r="S111" s="233"/>
      <c r="T111" s="233"/>
      <c r="U111" s="233"/>
    </row>
    <row r="112" spans="1:21" x14ac:dyDescent="0.2">
      <c r="A112" s="709" t="s">
        <v>125</v>
      </c>
      <c r="B112" s="709"/>
      <c r="C112" s="709"/>
      <c r="D112" s="709"/>
      <c r="E112" s="709"/>
      <c r="F112" s="583"/>
      <c r="G112" s="16"/>
      <c r="H112" s="52"/>
      <c r="I112" s="8"/>
      <c r="J112" s="233"/>
      <c r="K112" s="233"/>
      <c r="L112" s="233"/>
      <c r="M112" s="233"/>
      <c r="N112" s="233"/>
      <c r="O112" s="233"/>
      <c r="P112" s="233"/>
      <c r="Q112" s="233"/>
      <c r="R112" s="233"/>
      <c r="S112" s="233"/>
      <c r="T112" s="233"/>
      <c r="U112" s="233"/>
    </row>
    <row r="113" spans="1:21" ht="12.75" customHeight="1" x14ac:dyDescent="0.2">
      <c r="A113" s="709" t="s">
        <v>118</v>
      </c>
      <c r="B113" s="709"/>
      <c r="C113" s="709"/>
      <c r="D113" s="709"/>
      <c r="E113" s="709"/>
      <c r="F113" s="583"/>
      <c r="G113" s="16"/>
      <c r="H113" s="52"/>
      <c r="I113" s="8"/>
      <c r="J113" s="233"/>
      <c r="K113" s="233"/>
      <c r="L113" s="233"/>
      <c r="M113" s="233"/>
      <c r="N113" s="233"/>
      <c r="O113" s="233"/>
      <c r="P113" s="233"/>
      <c r="Q113" s="233"/>
      <c r="R113" s="233"/>
      <c r="S113" s="233"/>
      <c r="T113" s="233"/>
      <c r="U113" s="233"/>
    </row>
    <row r="114" spans="1:21" x14ac:dyDescent="0.2">
      <c r="A114" s="2"/>
      <c r="B114" s="4"/>
      <c r="C114" s="4"/>
      <c r="D114" s="5"/>
      <c r="E114" s="5"/>
      <c r="F114" s="186"/>
      <c r="G114" s="536"/>
      <c r="H114" s="50"/>
      <c r="I114" s="5"/>
      <c r="J114" s="233"/>
      <c r="K114" s="233"/>
      <c r="L114" s="233"/>
      <c r="M114" s="233"/>
      <c r="N114" s="233"/>
      <c r="O114" s="233"/>
      <c r="P114" s="233"/>
      <c r="Q114" s="233"/>
      <c r="R114" s="233"/>
      <c r="S114" s="233"/>
      <c r="T114" s="233"/>
      <c r="U114" s="233"/>
    </row>
    <row r="115" spans="1:21" ht="15" x14ac:dyDescent="0.2">
      <c r="A115" s="58" t="s">
        <v>119</v>
      </c>
      <c r="B115" s="58"/>
      <c r="C115" s="203"/>
      <c r="D115" s="618" t="s">
        <v>23</v>
      </c>
      <c r="E115" s="618" t="s">
        <v>24</v>
      </c>
      <c r="F115" s="549"/>
      <c r="G115" s="536"/>
      <c r="H115" s="50"/>
      <c r="I115" s="5"/>
      <c r="J115" s="233"/>
      <c r="K115" s="233"/>
      <c r="L115" s="233"/>
      <c r="M115" s="233"/>
      <c r="N115" s="233"/>
      <c r="O115" s="233"/>
      <c r="P115" s="233"/>
      <c r="Q115" s="233"/>
      <c r="R115" s="233"/>
      <c r="S115" s="233"/>
      <c r="T115" s="233"/>
      <c r="U115" s="233"/>
    </row>
    <row r="116" spans="1:21" x14ac:dyDescent="0.2">
      <c r="A116" s="693" t="s">
        <v>145</v>
      </c>
      <c r="B116" s="694"/>
      <c r="C116" s="239"/>
      <c r="D116" s="10"/>
      <c r="E116" s="11"/>
      <c r="F116" s="553"/>
      <c r="G116" s="536"/>
      <c r="H116" s="50"/>
      <c r="I116" s="5"/>
      <c r="J116" s="233"/>
      <c r="K116" s="233"/>
      <c r="L116" s="233"/>
      <c r="M116" s="233"/>
      <c r="N116" s="233"/>
      <c r="O116" s="233"/>
      <c r="P116" s="233"/>
      <c r="Q116" s="233"/>
      <c r="R116" s="233"/>
      <c r="S116" s="233"/>
      <c r="T116" s="233"/>
      <c r="U116" s="233"/>
    </row>
    <row r="117" spans="1:21" x14ac:dyDescent="0.2">
      <c r="A117" s="701" t="s">
        <v>120</v>
      </c>
      <c r="B117" s="702"/>
      <c r="C117" s="239"/>
      <c r="D117" s="459">
        <v>0</v>
      </c>
      <c r="E117" s="459">
        <f>-PPMT(D97,2,(D96-1),D95,0)</f>
        <v>0</v>
      </c>
      <c r="F117" s="584"/>
      <c r="G117" s="596"/>
      <c r="H117" s="50"/>
      <c r="I117" s="5"/>
      <c r="J117" s="233"/>
      <c r="K117" s="233"/>
      <c r="L117" s="233"/>
      <c r="M117" s="233"/>
      <c r="N117" s="233"/>
      <c r="O117" s="233"/>
      <c r="P117" s="233"/>
      <c r="Q117" s="233"/>
      <c r="R117" s="233"/>
      <c r="S117" s="233"/>
      <c r="T117" s="233"/>
      <c r="U117" s="233"/>
    </row>
    <row r="118" spans="1:21" x14ac:dyDescent="0.2">
      <c r="A118" s="701" t="s">
        <v>121</v>
      </c>
      <c r="B118" s="702"/>
      <c r="C118" s="239"/>
      <c r="D118" s="460">
        <f>-IPMT(D97,1,D96,D95,0)</f>
        <v>0</v>
      </c>
      <c r="E118" s="461">
        <f>-IPMT(D97,2,D96,D95,0)</f>
        <v>0</v>
      </c>
      <c r="F118" s="581"/>
      <c r="G118" s="536"/>
      <c r="H118" s="50"/>
      <c r="I118" s="5"/>
      <c r="J118" s="233"/>
      <c r="K118" s="233"/>
      <c r="L118" s="233"/>
      <c r="M118" s="233"/>
      <c r="N118" s="233"/>
      <c r="O118" s="233"/>
      <c r="P118" s="233"/>
      <c r="Q118" s="233"/>
      <c r="R118" s="233"/>
      <c r="S118" s="233"/>
      <c r="T118" s="233"/>
      <c r="U118" s="233"/>
    </row>
    <row r="119" spans="1:21" x14ac:dyDescent="0.2">
      <c r="A119" s="703" t="s">
        <v>122</v>
      </c>
      <c r="B119" s="704"/>
      <c r="C119" s="240"/>
      <c r="D119" s="462">
        <f>SUM(D117:D118)/12</f>
        <v>0</v>
      </c>
      <c r="E119" s="463">
        <f>SUM(E117:E118)/12</f>
        <v>0</v>
      </c>
      <c r="F119" s="581"/>
      <c r="G119" s="536"/>
      <c r="H119" s="50"/>
      <c r="I119" s="5"/>
      <c r="J119" s="233"/>
      <c r="K119" s="233"/>
      <c r="L119" s="233"/>
      <c r="M119" s="233"/>
      <c r="N119" s="233"/>
      <c r="O119" s="233"/>
      <c r="P119" s="233"/>
      <c r="Q119" s="233"/>
      <c r="R119" s="233"/>
      <c r="S119" s="233"/>
      <c r="T119" s="233"/>
      <c r="U119" s="233"/>
    </row>
    <row r="120" spans="1:21" x14ac:dyDescent="0.2">
      <c r="A120" s="691" t="s">
        <v>175</v>
      </c>
      <c r="B120" s="692"/>
      <c r="C120" s="239"/>
      <c r="D120" s="464"/>
      <c r="E120" s="465"/>
      <c r="F120" s="585"/>
      <c r="G120" s="536"/>
      <c r="H120" s="50"/>
      <c r="I120" s="5"/>
      <c r="J120" s="233"/>
      <c r="K120" s="233"/>
      <c r="L120" s="233"/>
      <c r="M120" s="233"/>
      <c r="N120" s="233"/>
      <c r="O120" s="233"/>
      <c r="P120" s="233"/>
      <c r="Q120" s="233"/>
      <c r="R120" s="233"/>
      <c r="S120" s="233"/>
      <c r="T120" s="233"/>
      <c r="U120" s="233"/>
    </row>
    <row r="121" spans="1:21" x14ac:dyDescent="0.2">
      <c r="A121" s="701" t="s">
        <v>120</v>
      </c>
      <c r="B121" s="702"/>
      <c r="C121" s="239"/>
      <c r="D121" s="460">
        <f>-PPMT(D102,1,D101,D100,0)</f>
        <v>0</v>
      </c>
      <c r="E121" s="460">
        <f>-PPMT(D102,2,D101,D100,0)</f>
        <v>0</v>
      </c>
      <c r="F121" s="581"/>
      <c r="G121" s="536"/>
      <c r="H121" s="50"/>
      <c r="I121" s="5"/>
      <c r="J121" s="233"/>
      <c r="K121" s="233"/>
      <c r="L121" s="233"/>
      <c r="M121" s="233"/>
      <c r="N121" s="233"/>
      <c r="O121" s="233"/>
      <c r="P121" s="233"/>
      <c r="Q121" s="233"/>
      <c r="R121" s="233"/>
      <c r="S121" s="233"/>
      <c r="T121" s="233"/>
      <c r="U121" s="233"/>
    </row>
    <row r="122" spans="1:21" x14ac:dyDescent="0.2">
      <c r="A122" s="689" t="s">
        <v>121</v>
      </c>
      <c r="B122" s="690"/>
      <c r="C122" s="31"/>
      <c r="D122" s="466">
        <f>-IPMT(D102,1,D101,D100,0)</f>
        <v>0</v>
      </c>
      <c r="E122" s="466">
        <f>-IPMT(D102,2,D101,D100,0)</f>
        <v>0</v>
      </c>
      <c r="F122" s="581"/>
      <c r="G122" s="536"/>
      <c r="H122" s="50"/>
      <c r="I122" s="5"/>
      <c r="J122" s="233"/>
      <c r="K122" s="233"/>
      <c r="L122" s="233"/>
      <c r="M122" s="233"/>
      <c r="N122" s="233"/>
      <c r="O122" s="233"/>
      <c r="P122" s="233"/>
      <c r="Q122" s="233"/>
      <c r="R122" s="233"/>
      <c r="S122" s="233"/>
      <c r="T122" s="233"/>
      <c r="U122" s="233"/>
    </row>
    <row r="123" spans="1:21" x14ac:dyDescent="0.2">
      <c r="A123" s="706" t="s">
        <v>122</v>
      </c>
      <c r="B123" s="707"/>
      <c r="C123" s="240"/>
      <c r="D123" s="467">
        <f>SUM(D121:D122)/12</f>
        <v>0</v>
      </c>
      <c r="E123" s="468">
        <f>SUM(E121:E122)/12</f>
        <v>0</v>
      </c>
      <c r="F123" s="581"/>
      <c r="G123" s="536"/>
      <c r="H123" s="50"/>
      <c r="I123" s="5"/>
      <c r="J123" s="233"/>
      <c r="K123" s="233"/>
      <c r="L123" s="233"/>
      <c r="M123" s="233"/>
      <c r="N123" s="233"/>
      <c r="O123" s="233"/>
      <c r="P123" s="233"/>
      <c r="Q123" s="233"/>
      <c r="R123" s="233"/>
      <c r="S123" s="233"/>
      <c r="T123" s="233"/>
      <c r="U123" s="233"/>
    </row>
    <row r="124" spans="1:21" x14ac:dyDescent="0.2">
      <c r="A124" s="691" t="s">
        <v>176</v>
      </c>
      <c r="B124" s="692"/>
      <c r="C124" s="239"/>
      <c r="D124" s="464"/>
      <c r="E124" s="465"/>
      <c r="F124" s="585"/>
      <c r="G124" s="536"/>
      <c r="H124" s="50"/>
      <c r="I124" s="5"/>
      <c r="J124" s="233"/>
      <c r="K124" s="233"/>
      <c r="L124" s="233"/>
      <c r="M124" s="233"/>
      <c r="N124" s="233"/>
      <c r="O124" s="233"/>
      <c r="P124" s="233"/>
      <c r="Q124" s="233"/>
      <c r="R124" s="233"/>
      <c r="S124" s="233"/>
      <c r="T124" s="233"/>
      <c r="U124" s="233"/>
    </row>
    <row r="125" spans="1:21" x14ac:dyDescent="0.2">
      <c r="A125" s="701" t="s">
        <v>120</v>
      </c>
      <c r="B125" s="702"/>
      <c r="C125" s="239"/>
      <c r="D125" s="460">
        <f>-PPMT(D107,1,D106,D105,0)</f>
        <v>0</v>
      </c>
      <c r="E125" s="460">
        <f>-PPMT(D107,2,D106,D105,0)</f>
        <v>0</v>
      </c>
      <c r="F125" s="581"/>
      <c r="G125" s="536"/>
      <c r="H125" s="50"/>
      <c r="I125" s="5"/>
      <c r="J125" s="233"/>
      <c r="K125" s="233"/>
      <c r="L125" s="233"/>
      <c r="M125" s="233"/>
      <c r="N125" s="233"/>
      <c r="O125" s="233"/>
      <c r="P125" s="233"/>
      <c r="Q125" s="233"/>
      <c r="R125" s="233"/>
      <c r="S125" s="233"/>
      <c r="T125" s="233"/>
      <c r="U125" s="233"/>
    </row>
    <row r="126" spans="1:21" x14ac:dyDescent="0.2">
      <c r="A126" s="689" t="s">
        <v>121</v>
      </c>
      <c r="B126" s="690"/>
      <c r="C126" s="31"/>
      <c r="D126" s="466">
        <f>-IPMT(D107,1,D106,D105,0)</f>
        <v>0</v>
      </c>
      <c r="E126" s="466">
        <f>-IPMT(D107,2,D106,D105,0)</f>
        <v>0</v>
      </c>
      <c r="F126" s="581"/>
      <c r="G126" s="536"/>
      <c r="H126" s="50"/>
      <c r="I126" s="5"/>
      <c r="J126" s="233"/>
      <c r="K126" s="233"/>
      <c r="L126" s="233"/>
      <c r="M126" s="233"/>
      <c r="N126" s="233"/>
      <c r="O126" s="233"/>
      <c r="P126" s="233"/>
      <c r="Q126" s="233"/>
      <c r="R126" s="233"/>
      <c r="S126" s="233"/>
      <c r="T126" s="233"/>
      <c r="U126" s="233"/>
    </row>
    <row r="127" spans="1:21" x14ac:dyDescent="0.2">
      <c r="A127" s="706" t="s">
        <v>122</v>
      </c>
      <c r="B127" s="707"/>
      <c r="C127" s="54"/>
      <c r="D127" s="467">
        <f>SUM(D125:D126)/12</f>
        <v>0</v>
      </c>
      <c r="E127" s="468">
        <f>SUM(E125:E126)/12</f>
        <v>0</v>
      </c>
      <c r="F127" s="581"/>
      <c r="G127" s="536"/>
      <c r="H127" s="50"/>
      <c r="I127" s="5"/>
      <c r="J127" s="233"/>
      <c r="K127" s="233"/>
      <c r="L127" s="233"/>
      <c r="M127" s="233"/>
      <c r="N127" s="233"/>
      <c r="O127" s="233"/>
      <c r="P127" s="233"/>
      <c r="Q127" s="233"/>
      <c r="R127" s="233"/>
      <c r="S127" s="233"/>
      <c r="T127" s="233"/>
      <c r="U127" s="233"/>
    </row>
    <row r="128" spans="1:21" ht="15" x14ac:dyDescent="0.2">
      <c r="A128" s="710" t="s">
        <v>123</v>
      </c>
      <c r="B128" s="711"/>
      <c r="C128" s="241"/>
      <c r="D128" s="469">
        <f>D117+D121+D125</f>
        <v>0</v>
      </c>
      <c r="E128" s="470">
        <f>+E117+E121+E125</f>
        <v>0</v>
      </c>
      <c r="F128" s="551"/>
      <c r="G128" s="536"/>
      <c r="H128" s="50"/>
      <c r="I128" s="5"/>
      <c r="J128" s="233"/>
      <c r="K128" s="233"/>
      <c r="L128" s="233"/>
      <c r="M128" s="233"/>
      <c r="N128" s="233"/>
      <c r="O128" s="233"/>
      <c r="P128" s="233"/>
      <c r="Q128" s="233"/>
      <c r="R128" s="233"/>
      <c r="S128" s="233"/>
      <c r="T128" s="233"/>
      <c r="U128" s="233"/>
    </row>
    <row r="129" spans="1:21" ht="15" x14ac:dyDescent="0.2">
      <c r="A129" s="710" t="s">
        <v>124</v>
      </c>
      <c r="B129" s="711"/>
      <c r="C129" s="241"/>
      <c r="D129" s="469">
        <f>+D118+D122+D126</f>
        <v>0</v>
      </c>
      <c r="E129" s="470">
        <f>+E118+E122+E126</f>
        <v>0</v>
      </c>
      <c r="F129" s="551"/>
      <c r="G129" s="536"/>
      <c r="H129" s="50"/>
      <c r="I129" s="5"/>
      <c r="J129" s="233"/>
      <c r="K129" s="233"/>
      <c r="L129" s="233"/>
      <c r="M129" s="233"/>
      <c r="N129" s="233"/>
      <c r="O129" s="233"/>
      <c r="P129" s="233"/>
      <c r="Q129" s="233"/>
      <c r="R129" s="233"/>
      <c r="S129" s="233"/>
      <c r="T129" s="233"/>
      <c r="U129" s="233"/>
    </row>
    <row r="130" spans="1:21" ht="15" x14ac:dyDescent="0.25">
      <c r="A130" s="762" t="s">
        <v>30</v>
      </c>
      <c r="B130" s="763"/>
      <c r="C130" s="241"/>
      <c r="D130" s="471">
        <f>D128+D129</f>
        <v>0</v>
      </c>
      <c r="E130" s="471">
        <f>E128+E129</f>
        <v>0</v>
      </c>
      <c r="F130" s="554"/>
      <c r="G130" s="536"/>
      <c r="H130" s="50"/>
      <c r="I130" s="5"/>
      <c r="J130" s="233"/>
      <c r="K130" s="233"/>
      <c r="L130" s="233"/>
      <c r="M130" s="233"/>
      <c r="N130" s="233"/>
      <c r="O130" s="233"/>
      <c r="P130" s="233"/>
      <c r="Q130" s="233"/>
      <c r="R130" s="233"/>
      <c r="S130" s="233"/>
      <c r="T130" s="233"/>
      <c r="U130" s="233"/>
    </row>
    <row r="131" spans="1:21" x14ac:dyDescent="0.2">
      <c r="A131" s="1"/>
      <c r="B131" s="242"/>
      <c r="C131" s="1"/>
      <c r="D131" s="1"/>
      <c r="E131" s="1"/>
      <c r="F131" s="186"/>
      <c r="G131" s="611"/>
      <c r="H131" s="50"/>
      <c r="I131" s="5"/>
      <c r="J131" s="233"/>
      <c r="K131" s="233"/>
      <c r="L131" s="233"/>
      <c r="M131" s="233"/>
      <c r="N131" s="233"/>
      <c r="O131" s="233"/>
      <c r="P131" s="233"/>
      <c r="Q131" s="233"/>
      <c r="R131" s="233"/>
      <c r="S131" s="233"/>
      <c r="T131" s="233"/>
      <c r="U131" s="233"/>
    </row>
    <row r="132" spans="1:21" x14ac:dyDescent="0.2">
      <c r="A132" s="1"/>
      <c r="B132" s="242"/>
      <c r="C132" s="1"/>
      <c r="D132" s="1"/>
      <c r="E132" s="20"/>
      <c r="F132" s="582"/>
      <c r="G132" s="607" t="s">
        <v>214</v>
      </c>
      <c r="H132" s="50"/>
      <c r="I132" s="5"/>
      <c r="J132" s="233"/>
      <c r="K132" s="233"/>
      <c r="L132" s="233"/>
      <c r="M132" s="233"/>
      <c r="N132" s="233"/>
      <c r="O132" s="233"/>
      <c r="P132" s="233"/>
      <c r="Q132" s="233"/>
      <c r="R132" s="233"/>
      <c r="S132" s="233"/>
      <c r="T132" s="233"/>
      <c r="U132" s="233"/>
    </row>
    <row r="133" spans="1:21" ht="6.75" customHeight="1" x14ac:dyDescent="0.2">
      <c r="A133" s="1"/>
      <c r="B133" s="242"/>
      <c r="C133" s="1"/>
      <c r="D133" s="1"/>
      <c r="E133" s="20"/>
      <c r="F133" s="582"/>
      <c r="G133" s="611"/>
      <c r="H133" s="50"/>
      <c r="I133" s="5"/>
      <c r="J133" s="233"/>
      <c r="K133" s="233"/>
      <c r="L133" s="233"/>
      <c r="M133" s="233"/>
      <c r="N133" s="233"/>
      <c r="O133" s="233"/>
      <c r="P133" s="233"/>
      <c r="Q133" s="233"/>
      <c r="R133" s="233"/>
      <c r="S133" s="233"/>
      <c r="T133" s="233"/>
      <c r="U133" s="233"/>
    </row>
    <row r="134" spans="1:21" ht="15.75" x14ac:dyDescent="0.25">
      <c r="A134" s="725" t="s">
        <v>251</v>
      </c>
      <c r="B134" s="725"/>
      <c r="C134" s="725"/>
      <c r="D134" s="48"/>
      <c r="E134" s="159"/>
      <c r="F134" s="575"/>
      <c r="G134" s="607" t="s">
        <v>3</v>
      </c>
      <c r="H134" s="50"/>
      <c r="I134" s="5"/>
      <c r="J134" s="233"/>
      <c r="K134" s="233"/>
      <c r="L134" s="233"/>
      <c r="M134" s="233"/>
      <c r="N134" s="233"/>
      <c r="O134" s="233"/>
      <c r="P134" s="233"/>
      <c r="Q134" s="233"/>
      <c r="R134" s="233"/>
      <c r="S134" s="233"/>
      <c r="T134" s="233"/>
      <c r="U134" s="233"/>
    </row>
    <row r="135" spans="1:21" ht="7.5" customHeight="1" x14ac:dyDescent="0.2">
      <c r="A135" s="1"/>
      <c r="B135" s="242"/>
      <c r="C135" s="1"/>
      <c r="D135" s="1"/>
      <c r="E135" s="1"/>
      <c r="F135" s="186"/>
      <c r="G135" s="611"/>
      <c r="H135" s="50"/>
      <c r="I135" s="5"/>
      <c r="J135" s="233"/>
      <c r="K135" s="233"/>
      <c r="L135" s="233"/>
      <c r="M135" s="233"/>
      <c r="N135" s="233"/>
      <c r="O135" s="233"/>
      <c r="P135" s="233"/>
      <c r="Q135" s="233"/>
      <c r="R135" s="233"/>
      <c r="S135" s="233"/>
      <c r="T135" s="233"/>
      <c r="U135" s="233"/>
    </row>
    <row r="136" spans="1:21" ht="12.75" customHeight="1" x14ac:dyDescent="0.2">
      <c r="A136" s="764" t="s">
        <v>318</v>
      </c>
      <c r="B136" s="764"/>
      <c r="C136" s="764"/>
      <c r="D136" s="764"/>
      <c r="E136" s="764"/>
      <c r="F136" s="163"/>
      <c r="G136" s="607" t="s">
        <v>317</v>
      </c>
      <c r="H136" s="196"/>
      <c r="I136" s="197"/>
      <c r="J136" s="233"/>
      <c r="K136" s="233"/>
      <c r="L136" s="233"/>
      <c r="M136" s="233"/>
      <c r="N136" s="233"/>
      <c r="O136" s="233"/>
      <c r="P136" s="233"/>
      <c r="Q136" s="233"/>
      <c r="R136" s="233"/>
      <c r="S136" s="233"/>
      <c r="T136" s="233"/>
      <c r="U136" s="233"/>
    </row>
    <row r="137" spans="1:21" ht="10.5" customHeight="1" x14ac:dyDescent="0.2">
      <c r="A137" s="764"/>
      <c r="B137" s="764"/>
      <c r="C137" s="764"/>
      <c r="D137" s="764"/>
      <c r="E137" s="764"/>
      <c r="F137" s="163"/>
      <c r="H137" s="196"/>
      <c r="I137" s="197"/>
      <c r="J137" s="233"/>
      <c r="K137" s="233"/>
      <c r="L137" s="233"/>
      <c r="M137" s="233"/>
      <c r="N137" s="233"/>
      <c r="O137" s="233"/>
      <c r="P137" s="233"/>
      <c r="Q137" s="233"/>
      <c r="R137" s="233"/>
      <c r="S137" s="233"/>
      <c r="T137" s="233"/>
      <c r="U137" s="233"/>
    </row>
    <row r="138" spans="1:21" ht="15" x14ac:dyDescent="0.2">
      <c r="A138" s="5"/>
      <c r="B138" s="1"/>
      <c r="D138" s="618" t="s">
        <v>23</v>
      </c>
      <c r="E138" s="618" t="s">
        <v>24</v>
      </c>
      <c r="F138" s="549"/>
      <c r="G138" s="536"/>
      <c r="H138" s="50"/>
      <c r="I138" s="233"/>
      <c r="J138" s="233"/>
      <c r="K138" s="233"/>
      <c r="L138" s="233"/>
      <c r="M138" s="233"/>
      <c r="N138" s="233"/>
      <c r="O138" s="233"/>
      <c r="P138" s="233"/>
      <c r="Q138" s="233"/>
      <c r="R138" s="233"/>
      <c r="S138" s="233"/>
      <c r="T138" s="233"/>
      <c r="U138" s="233"/>
    </row>
    <row r="139" spans="1:21" x14ac:dyDescent="0.2">
      <c r="A139" s="243" t="s">
        <v>31</v>
      </c>
      <c r="B139" s="244"/>
      <c r="C139" s="245"/>
      <c r="D139" s="472">
        <f>SUM(D140:D146)</f>
        <v>0</v>
      </c>
      <c r="E139" s="472">
        <f>SUM(E140:E146)</f>
        <v>0</v>
      </c>
      <c r="F139" s="555"/>
      <c r="G139" s="246"/>
      <c r="H139" s="50"/>
      <c r="I139" s="233"/>
      <c r="J139" s="233"/>
      <c r="K139" s="233"/>
      <c r="L139" s="233"/>
      <c r="M139" s="233"/>
      <c r="N139" s="233"/>
      <c r="O139" s="233"/>
      <c r="P139" s="233"/>
      <c r="Q139" s="233"/>
      <c r="R139" s="233"/>
      <c r="S139" s="233"/>
      <c r="T139" s="233"/>
      <c r="U139" s="233"/>
    </row>
    <row r="140" spans="1:21" x14ac:dyDescent="0.2">
      <c r="A140" s="247" t="s">
        <v>32</v>
      </c>
      <c r="B140" s="248"/>
      <c r="C140" s="56"/>
      <c r="D140" s="473">
        <v>0</v>
      </c>
      <c r="E140" s="474">
        <v>0</v>
      </c>
      <c r="F140" s="555"/>
      <c r="G140" s="39"/>
      <c r="H140" s="50"/>
      <c r="I140" s="233"/>
      <c r="J140" s="233"/>
      <c r="K140" s="233"/>
      <c r="L140" s="233"/>
      <c r="M140" s="233"/>
      <c r="N140" s="233"/>
      <c r="O140" s="233"/>
      <c r="P140" s="233"/>
      <c r="Q140" s="233"/>
      <c r="R140" s="233"/>
      <c r="S140" s="233"/>
      <c r="T140" s="233"/>
      <c r="U140" s="233"/>
    </row>
    <row r="141" spans="1:21" ht="12.75" customHeight="1" x14ac:dyDescent="0.2">
      <c r="A141" s="176" t="s">
        <v>260</v>
      </c>
      <c r="B141" s="249"/>
      <c r="C141" s="31"/>
      <c r="D141" s="447">
        <v>0</v>
      </c>
      <c r="E141" s="447">
        <v>0</v>
      </c>
      <c r="F141" s="556"/>
      <c r="G141" s="768" t="s">
        <v>452</v>
      </c>
      <c r="H141" s="768"/>
      <c r="I141" s="41"/>
      <c r="J141" s="44"/>
      <c r="K141" s="233"/>
      <c r="L141" s="233"/>
      <c r="M141" s="233"/>
      <c r="N141" s="233"/>
      <c r="O141" s="233"/>
      <c r="P141" s="233"/>
      <c r="Q141" s="233"/>
      <c r="R141" s="233"/>
      <c r="S141" s="233"/>
      <c r="T141" s="233"/>
      <c r="U141" s="233"/>
    </row>
    <row r="142" spans="1:21" x14ac:dyDescent="0.2">
      <c r="A142" s="250" t="s">
        <v>33</v>
      </c>
      <c r="B142" s="251"/>
      <c r="C142" s="31"/>
      <c r="D142" s="447">
        <v>0</v>
      </c>
      <c r="E142" s="447">
        <v>0</v>
      </c>
      <c r="F142" s="556"/>
      <c r="G142" s="41"/>
      <c r="H142" s="41"/>
      <c r="I142" s="41"/>
      <c r="J142" s="233"/>
      <c r="K142" s="233"/>
      <c r="L142" s="233"/>
      <c r="M142" s="233"/>
      <c r="N142" s="233"/>
      <c r="O142" s="233"/>
      <c r="P142" s="233"/>
      <c r="Q142" s="233"/>
      <c r="R142" s="233"/>
      <c r="S142" s="233"/>
      <c r="T142" s="233"/>
      <c r="U142" s="233"/>
    </row>
    <row r="143" spans="1:21" x14ac:dyDescent="0.2">
      <c r="A143" s="177" t="s">
        <v>504</v>
      </c>
      <c r="B143" s="251"/>
      <c r="C143" s="31"/>
      <c r="D143" s="447">
        <v>0</v>
      </c>
      <c r="E143" s="447">
        <v>0</v>
      </c>
      <c r="F143" s="556"/>
      <c r="G143" s="41"/>
      <c r="H143" s="41"/>
      <c r="I143" s="41"/>
      <c r="J143" s="233"/>
      <c r="K143" s="233"/>
      <c r="L143" s="233"/>
      <c r="M143" s="233"/>
      <c r="N143" s="233"/>
      <c r="O143" s="233"/>
      <c r="P143" s="233"/>
      <c r="Q143" s="233"/>
      <c r="R143" s="233"/>
      <c r="S143" s="233"/>
      <c r="T143" s="233"/>
      <c r="U143" s="233"/>
    </row>
    <row r="144" spans="1:21" x14ac:dyDescent="0.2">
      <c r="A144" s="250" t="s">
        <v>169</v>
      </c>
      <c r="B144" s="251"/>
      <c r="C144" s="31"/>
      <c r="D144" s="447">
        <v>0</v>
      </c>
      <c r="E144" s="447">
        <v>0</v>
      </c>
      <c r="F144" s="556"/>
      <c r="G144" s="41"/>
      <c r="H144" s="41"/>
      <c r="I144" s="233"/>
      <c r="J144" s="233"/>
      <c r="K144" s="233"/>
      <c r="L144" s="233"/>
      <c r="M144" s="233"/>
      <c r="N144" s="233"/>
      <c r="O144" s="233"/>
      <c r="P144" s="233"/>
      <c r="Q144" s="233"/>
      <c r="R144" s="233"/>
      <c r="S144" s="233"/>
      <c r="T144" s="233"/>
      <c r="U144" s="233"/>
    </row>
    <row r="145" spans="1:21" x14ac:dyDescent="0.2">
      <c r="A145" s="250" t="s">
        <v>48</v>
      </c>
      <c r="B145" s="251"/>
      <c r="C145" s="31"/>
      <c r="D145" s="447">
        <v>0</v>
      </c>
      <c r="E145" s="447">
        <v>0</v>
      </c>
      <c r="F145" s="555"/>
      <c r="G145" s="39"/>
      <c r="H145" s="50"/>
      <c r="I145" s="233"/>
      <c r="J145" s="233"/>
      <c r="K145" s="233"/>
      <c r="L145" s="233"/>
      <c r="M145" s="233"/>
      <c r="N145" s="233"/>
      <c r="O145" s="233"/>
      <c r="P145" s="233"/>
      <c r="Q145" s="233"/>
      <c r="R145" s="233"/>
      <c r="S145" s="233"/>
      <c r="T145" s="233"/>
      <c r="U145" s="233"/>
    </row>
    <row r="146" spans="1:21" x14ac:dyDescent="0.2">
      <c r="A146" s="252" t="s">
        <v>34</v>
      </c>
      <c r="B146" s="253"/>
      <c r="C146" s="240"/>
      <c r="D146" s="445">
        <v>0</v>
      </c>
      <c r="E146" s="445">
        <v>0</v>
      </c>
      <c r="F146" s="555"/>
      <c r="G146" s="39"/>
      <c r="H146" s="50"/>
      <c r="I146" s="233"/>
      <c r="J146" s="233"/>
      <c r="K146" s="233"/>
      <c r="L146" s="233"/>
      <c r="M146" s="233"/>
      <c r="N146" s="233"/>
      <c r="O146" s="233"/>
      <c r="P146" s="233"/>
      <c r="Q146" s="233"/>
      <c r="R146" s="233"/>
      <c r="S146" s="233"/>
      <c r="T146" s="233"/>
      <c r="U146" s="233"/>
    </row>
    <row r="147" spans="1:21" x14ac:dyDescent="0.2">
      <c r="A147" s="243" t="s">
        <v>35</v>
      </c>
      <c r="B147" s="244"/>
      <c r="C147" s="245"/>
      <c r="D147" s="472">
        <f>SUM(D148:D156)</f>
        <v>0</v>
      </c>
      <c r="E147" s="472">
        <f>SUM(E148:E156)</f>
        <v>0</v>
      </c>
      <c r="F147" s="555"/>
      <c r="G147" s="246"/>
      <c r="H147" s="50"/>
      <c r="I147" s="233"/>
      <c r="J147" s="233"/>
      <c r="K147" s="233"/>
      <c r="L147" s="233"/>
      <c r="M147" s="233"/>
      <c r="N147" s="233"/>
      <c r="O147" s="233"/>
      <c r="P147" s="233"/>
      <c r="Q147" s="233"/>
      <c r="R147" s="233"/>
      <c r="S147" s="233"/>
      <c r="T147" s="233"/>
      <c r="U147" s="233"/>
    </row>
    <row r="148" spans="1:21" x14ac:dyDescent="0.2">
      <c r="A148" s="247" t="s">
        <v>79</v>
      </c>
      <c r="B148" s="248"/>
      <c r="C148" s="56"/>
      <c r="D148" s="473">
        <v>0</v>
      </c>
      <c r="E148" s="473">
        <v>0</v>
      </c>
      <c r="F148" s="556"/>
      <c r="G148" s="38"/>
      <c r="H148" s="50"/>
      <c r="I148" s="233"/>
      <c r="J148" s="233"/>
      <c r="K148" s="233"/>
      <c r="L148" s="233"/>
      <c r="M148" s="233"/>
      <c r="N148" s="233"/>
      <c r="O148" s="233"/>
      <c r="P148" s="233"/>
      <c r="Q148" s="233"/>
      <c r="R148" s="233"/>
      <c r="S148" s="233"/>
      <c r="T148" s="233"/>
      <c r="U148" s="233"/>
    </row>
    <row r="149" spans="1:21" x14ac:dyDescent="0.2">
      <c r="A149" s="176" t="s">
        <v>261</v>
      </c>
      <c r="B149" s="249"/>
      <c r="C149" s="31"/>
      <c r="D149" s="447">
        <v>0</v>
      </c>
      <c r="E149" s="447">
        <v>0</v>
      </c>
      <c r="F149" s="556"/>
      <c r="G149" s="770" t="s">
        <v>481</v>
      </c>
      <c r="H149" s="770"/>
      <c r="I149" s="254"/>
      <c r="J149" s="43"/>
      <c r="K149" s="233"/>
      <c r="L149" s="233"/>
      <c r="M149" s="233"/>
      <c r="N149" s="233"/>
      <c r="O149" s="233"/>
      <c r="P149" s="233"/>
      <c r="Q149" s="233"/>
      <c r="R149" s="233"/>
      <c r="S149" s="233"/>
      <c r="T149" s="233"/>
      <c r="U149" s="233"/>
    </row>
    <row r="150" spans="1:21" x14ac:dyDescent="0.2">
      <c r="A150" s="250" t="s">
        <v>36</v>
      </c>
      <c r="B150" s="251"/>
      <c r="C150" s="31"/>
      <c r="D150" s="447">
        <v>0</v>
      </c>
      <c r="E150" s="447">
        <v>0</v>
      </c>
      <c r="F150" s="555"/>
      <c r="H150" s="50"/>
      <c r="I150" s="233"/>
      <c r="J150" s="233"/>
      <c r="K150" s="233"/>
      <c r="L150" s="233"/>
      <c r="M150" s="233"/>
      <c r="N150" s="233"/>
      <c r="O150" s="233"/>
      <c r="P150" s="233"/>
      <c r="Q150" s="233"/>
      <c r="R150" s="233"/>
      <c r="S150" s="233"/>
      <c r="T150" s="233"/>
      <c r="U150" s="233"/>
    </row>
    <row r="151" spans="1:21" x14ac:dyDescent="0.2">
      <c r="A151" s="255" t="s">
        <v>505</v>
      </c>
      <c r="B151" s="251"/>
      <c r="C151" s="31"/>
      <c r="D151" s="447">
        <v>0</v>
      </c>
      <c r="E151" s="447">
        <v>0</v>
      </c>
      <c r="F151" s="556"/>
      <c r="G151" s="770" t="s">
        <v>482</v>
      </c>
      <c r="H151" s="770"/>
      <c r="I151" s="770"/>
      <c r="J151" s="44"/>
      <c r="K151" s="233"/>
      <c r="L151" s="233"/>
      <c r="M151" s="233"/>
      <c r="N151" s="233"/>
      <c r="O151" s="233"/>
      <c r="P151" s="233"/>
      <c r="Q151" s="233"/>
      <c r="R151" s="233"/>
      <c r="S151" s="233"/>
      <c r="T151" s="233"/>
      <c r="U151" s="233"/>
    </row>
    <row r="152" spans="1:21" x14ac:dyDescent="0.2">
      <c r="A152" s="177" t="s">
        <v>265</v>
      </c>
      <c r="B152" s="251"/>
      <c r="C152" s="31"/>
      <c r="D152" s="447">
        <v>0</v>
      </c>
      <c r="E152" s="447">
        <v>0</v>
      </c>
      <c r="F152" s="555"/>
      <c r="G152" s="39"/>
      <c r="H152" s="50"/>
      <c r="I152" s="233"/>
      <c r="J152" s="233"/>
      <c r="K152" s="233"/>
      <c r="L152" s="233"/>
      <c r="M152" s="233"/>
      <c r="N152" s="233"/>
      <c r="O152" s="233"/>
      <c r="P152" s="233"/>
      <c r="Q152" s="233"/>
      <c r="R152" s="233"/>
      <c r="S152" s="233"/>
      <c r="T152" s="233"/>
      <c r="U152" s="233"/>
    </row>
    <row r="153" spans="1:21" x14ac:dyDescent="0.2">
      <c r="A153" s="256" t="s">
        <v>263</v>
      </c>
      <c r="B153" s="251"/>
      <c r="C153" s="31"/>
      <c r="D153" s="447">
        <v>0</v>
      </c>
      <c r="E153" s="447">
        <v>0</v>
      </c>
      <c r="F153" s="556"/>
      <c r="G153" s="688" t="s">
        <v>483</v>
      </c>
      <c r="H153" s="688"/>
      <c r="I153" s="233"/>
      <c r="J153" s="43"/>
      <c r="K153" s="233"/>
      <c r="L153" s="233"/>
      <c r="M153" s="233"/>
      <c r="N153" s="233"/>
      <c r="O153" s="233"/>
      <c r="P153" s="233"/>
      <c r="Q153" s="233"/>
      <c r="R153" s="233"/>
      <c r="S153" s="233"/>
      <c r="T153" s="233"/>
      <c r="U153" s="233"/>
    </row>
    <row r="154" spans="1:21" x14ac:dyDescent="0.2">
      <c r="A154" s="257" t="s">
        <v>264</v>
      </c>
      <c r="B154" s="251"/>
      <c r="C154" s="31"/>
      <c r="D154" s="447">
        <v>0</v>
      </c>
      <c r="E154" s="447">
        <v>0</v>
      </c>
      <c r="F154" s="556"/>
      <c r="G154" s="688" t="s">
        <v>484</v>
      </c>
      <c r="H154" s="688"/>
      <c r="I154" s="233"/>
      <c r="J154" s="45"/>
      <c r="K154" s="233"/>
      <c r="L154" s="233"/>
      <c r="M154" s="233"/>
      <c r="N154" s="233"/>
      <c r="O154" s="233"/>
      <c r="P154" s="233"/>
      <c r="Q154" s="233"/>
      <c r="R154" s="233"/>
      <c r="S154" s="233"/>
      <c r="T154" s="233"/>
      <c r="U154" s="233"/>
    </row>
    <row r="155" spans="1:21" x14ac:dyDescent="0.2">
      <c r="A155" s="176" t="s">
        <v>262</v>
      </c>
      <c r="B155" s="251"/>
      <c r="C155" s="31"/>
      <c r="D155" s="447">
        <v>0</v>
      </c>
      <c r="E155" s="447">
        <v>0</v>
      </c>
      <c r="F155" s="556"/>
      <c r="G155" s="688" t="s">
        <v>485</v>
      </c>
      <c r="H155" s="688"/>
      <c r="I155" s="603"/>
      <c r="J155" s="44"/>
      <c r="K155" s="233"/>
      <c r="L155" s="233"/>
      <c r="M155" s="233"/>
      <c r="N155" s="233"/>
      <c r="O155" s="233"/>
      <c r="P155" s="233"/>
      <c r="Q155" s="233"/>
      <c r="R155" s="233"/>
      <c r="S155" s="233"/>
      <c r="T155" s="233"/>
      <c r="U155" s="233"/>
    </row>
    <row r="156" spans="1:21" x14ac:dyDescent="0.2">
      <c r="A156" s="252" t="s">
        <v>34</v>
      </c>
      <c r="B156" s="253"/>
      <c r="C156" s="240"/>
      <c r="D156" s="445">
        <v>0</v>
      </c>
      <c r="E156" s="445">
        <v>0</v>
      </c>
      <c r="F156" s="556"/>
      <c r="G156" s="688" t="s">
        <v>486</v>
      </c>
      <c r="H156" s="688"/>
      <c r="I156" s="233"/>
      <c r="J156" s="44"/>
      <c r="K156" s="233"/>
      <c r="L156" s="233"/>
      <c r="M156" s="233"/>
      <c r="N156" s="233"/>
      <c r="O156" s="233"/>
      <c r="P156" s="233"/>
      <c r="Q156" s="233"/>
      <c r="R156" s="233"/>
      <c r="S156" s="233"/>
      <c r="T156" s="233"/>
      <c r="U156" s="233"/>
    </row>
    <row r="157" spans="1:21" x14ac:dyDescent="0.2">
      <c r="A157" s="243" t="s">
        <v>37</v>
      </c>
      <c r="B157" s="244"/>
      <c r="C157" s="245"/>
      <c r="D157" s="472">
        <f>SUM(D158:D167)</f>
        <v>0</v>
      </c>
      <c r="E157" s="472">
        <f>SUM(E158:E167)</f>
        <v>0</v>
      </c>
      <c r="F157" s="556"/>
      <c r="G157" s="688" t="s">
        <v>487</v>
      </c>
      <c r="H157" s="688"/>
      <c r="I157" s="233"/>
      <c r="J157" s="44"/>
      <c r="K157" s="233"/>
      <c r="L157" s="233"/>
      <c r="M157" s="233"/>
      <c r="N157" s="233"/>
      <c r="O157" s="233"/>
      <c r="P157" s="233"/>
      <c r="Q157" s="233"/>
      <c r="R157" s="233"/>
      <c r="S157" s="233"/>
      <c r="T157" s="233"/>
      <c r="U157" s="233"/>
    </row>
    <row r="158" spans="1:21" x14ac:dyDescent="0.2">
      <c r="A158" s="247" t="s">
        <v>165</v>
      </c>
      <c r="B158" s="248"/>
      <c r="C158" s="56"/>
      <c r="D158" s="473">
        <v>0</v>
      </c>
      <c r="E158" s="473">
        <v>0</v>
      </c>
      <c r="F158" s="556"/>
      <c r="G158" s="688" t="s">
        <v>488</v>
      </c>
      <c r="H158" s="688"/>
      <c r="I158" s="233"/>
      <c r="J158" s="44"/>
      <c r="K158" s="233"/>
      <c r="L158" s="233"/>
      <c r="M158" s="233"/>
      <c r="N158" s="233"/>
      <c r="O158" s="233"/>
      <c r="P158" s="233"/>
      <c r="Q158" s="233"/>
      <c r="R158" s="233"/>
      <c r="S158" s="233"/>
      <c r="T158" s="233"/>
      <c r="U158" s="233"/>
    </row>
    <row r="159" spans="1:21" x14ac:dyDescent="0.2">
      <c r="A159" s="177" t="s">
        <v>506</v>
      </c>
      <c r="B159" s="251"/>
      <c r="C159" s="31"/>
      <c r="D159" s="447">
        <v>0</v>
      </c>
      <c r="E159" s="447">
        <v>0</v>
      </c>
      <c r="F159" s="556"/>
      <c r="G159" s="688" t="s">
        <v>489</v>
      </c>
      <c r="H159" s="688"/>
      <c r="I159" s="233"/>
      <c r="J159" s="44"/>
      <c r="K159" s="233"/>
      <c r="L159" s="233"/>
      <c r="M159" s="233"/>
      <c r="N159" s="233"/>
      <c r="O159" s="233"/>
      <c r="P159" s="233"/>
      <c r="Q159" s="233"/>
      <c r="R159" s="233"/>
      <c r="S159" s="233"/>
      <c r="T159" s="233"/>
      <c r="U159" s="233"/>
    </row>
    <row r="160" spans="1:21" x14ac:dyDescent="0.2">
      <c r="A160" s="250" t="s">
        <v>80</v>
      </c>
      <c r="B160" s="251"/>
      <c r="C160" s="31"/>
      <c r="D160" s="447">
        <v>0</v>
      </c>
      <c r="E160" s="447">
        <v>0</v>
      </c>
      <c r="F160" s="555"/>
      <c r="G160" s="39"/>
      <c r="H160" s="50"/>
      <c r="I160" s="233"/>
      <c r="J160" s="233"/>
      <c r="K160" s="233"/>
      <c r="L160" s="233"/>
      <c r="M160" s="233"/>
      <c r="N160" s="233"/>
      <c r="O160" s="233"/>
      <c r="P160" s="233"/>
      <c r="Q160" s="233"/>
      <c r="R160" s="233"/>
      <c r="S160" s="233"/>
      <c r="T160" s="233"/>
      <c r="U160" s="233"/>
    </row>
    <row r="161" spans="1:21" x14ac:dyDescent="0.2">
      <c r="A161" s="250" t="s">
        <v>81</v>
      </c>
      <c r="B161" s="251"/>
      <c r="C161" s="31"/>
      <c r="D161" s="447">
        <v>0</v>
      </c>
      <c r="E161" s="447">
        <v>0</v>
      </c>
      <c r="F161" s="555"/>
      <c r="G161" s="39"/>
      <c r="H161" s="50"/>
      <c r="I161" s="233"/>
      <c r="J161" s="233"/>
      <c r="K161" s="233"/>
      <c r="L161" s="233"/>
      <c r="M161" s="233"/>
      <c r="N161" s="233"/>
      <c r="O161" s="233"/>
      <c r="P161" s="233"/>
      <c r="Q161" s="233"/>
      <c r="R161" s="233"/>
      <c r="S161" s="233"/>
      <c r="T161" s="233"/>
      <c r="U161" s="233"/>
    </row>
    <row r="162" spans="1:21" x14ac:dyDescent="0.2">
      <c r="A162" s="250" t="s">
        <v>82</v>
      </c>
      <c r="B162" s="251"/>
      <c r="C162" s="31"/>
      <c r="D162" s="447">
        <v>0</v>
      </c>
      <c r="E162" s="447">
        <v>0</v>
      </c>
      <c r="F162" s="556"/>
      <c r="G162" s="39"/>
      <c r="H162" s="50"/>
      <c r="I162" s="233"/>
      <c r="J162" s="233"/>
      <c r="K162" s="233"/>
      <c r="L162" s="233"/>
      <c r="M162" s="233"/>
      <c r="N162" s="233"/>
      <c r="O162" s="233"/>
      <c r="P162" s="233"/>
      <c r="Q162" s="233"/>
      <c r="R162" s="233"/>
      <c r="S162" s="233"/>
      <c r="T162" s="233"/>
      <c r="U162" s="233"/>
    </row>
    <row r="163" spans="1:21" x14ac:dyDescent="0.2">
      <c r="A163" s="217" t="s">
        <v>83</v>
      </c>
      <c r="B163" s="251"/>
      <c r="C163" s="31"/>
      <c r="D163" s="447">
        <v>0</v>
      </c>
      <c r="E163" s="447">
        <v>0</v>
      </c>
      <c r="F163" s="555"/>
      <c r="G163" s="607" t="s">
        <v>480</v>
      </c>
      <c r="H163" s="50"/>
      <c r="I163" s="233"/>
      <c r="J163" s="46"/>
      <c r="K163" s="233"/>
      <c r="L163" s="233"/>
      <c r="M163" s="233"/>
      <c r="N163" s="233"/>
      <c r="O163" s="233"/>
      <c r="P163" s="233"/>
      <c r="Q163" s="233"/>
      <c r="R163" s="233"/>
      <c r="S163" s="233"/>
      <c r="T163" s="233"/>
      <c r="U163" s="233"/>
    </row>
    <row r="164" spans="1:21" x14ac:dyDescent="0.2">
      <c r="A164" s="258" t="s">
        <v>38</v>
      </c>
      <c r="B164" s="251"/>
      <c r="C164" s="31"/>
      <c r="D164" s="447">
        <v>0</v>
      </c>
      <c r="E164" s="447">
        <v>0</v>
      </c>
      <c r="F164" s="556"/>
      <c r="G164" s="562" t="s">
        <v>479</v>
      </c>
      <c r="H164" s="50"/>
      <c r="I164" s="233"/>
      <c r="J164" s="44"/>
      <c r="K164" s="233"/>
      <c r="L164" s="233"/>
      <c r="M164" s="233"/>
      <c r="N164" s="233"/>
      <c r="O164" s="233"/>
      <c r="P164" s="233"/>
      <c r="Q164" s="233"/>
      <c r="R164" s="233"/>
      <c r="S164" s="233"/>
      <c r="T164" s="233"/>
      <c r="U164" s="233"/>
    </row>
    <row r="165" spans="1:21" x14ac:dyDescent="0.2">
      <c r="A165" s="250" t="s">
        <v>84</v>
      </c>
      <c r="B165" s="251"/>
      <c r="C165" s="31"/>
      <c r="D165" s="447">
        <v>0</v>
      </c>
      <c r="E165" s="447">
        <v>0</v>
      </c>
      <c r="F165" s="556"/>
      <c r="G165" s="39"/>
      <c r="H165" s="50"/>
      <c r="I165" s="233"/>
      <c r="J165" s="233"/>
      <c r="K165" s="233"/>
      <c r="L165" s="233"/>
      <c r="M165" s="233"/>
      <c r="N165" s="233"/>
      <c r="O165" s="233"/>
      <c r="P165" s="233"/>
      <c r="Q165" s="233"/>
      <c r="R165" s="233"/>
      <c r="S165" s="233"/>
      <c r="T165" s="233"/>
      <c r="U165" s="233"/>
    </row>
    <row r="166" spans="1:21" x14ac:dyDescent="0.2">
      <c r="A166" s="250" t="s">
        <v>166</v>
      </c>
      <c r="B166" s="251"/>
      <c r="C166" s="31"/>
      <c r="D166" s="447">
        <v>0</v>
      </c>
      <c r="E166" s="447">
        <v>0</v>
      </c>
      <c r="F166" s="556"/>
      <c r="G166" s="39"/>
      <c r="H166" s="50"/>
      <c r="I166" s="233"/>
      <c r="J166" s="233"/>
      <c r="K166" s="233"/>
      <c r="L166" s="233"/>
      <c r="M166" s="233"/>
      <c r="N166" s="233"/>
      <c r="O166" s="233"/>
      <c r="P166" s="233"/>
      <c r="Q166" s="233"/>
      <c r="R166" s="233"/>
      <c r="S166" s="233"/>
      <c r="T166" s="233"/>
      <c r="U166" s="233"/>
    </row>
    <row r="167" spans="1:21" x14ac:dyDescent="0.2">
      <c r="A167" s="252" t="s">
        <v>34</v>
      </c>
      <c r="B167" s="253"/>
      <c r="C167" s="240"/>
      <c r="D167" s="445">
        <v>0</v>
      </c>
      <c r="E167" s="448">
        <v>0</v>
      </c>
      <c r="F167" s="555"/>
      <c r="G167" s="39"/>
      <c r="H167" s="50"/>
      <c r="I167" s="233"/>
      <c r="J167" s="233"/>
      <c r="K167" s="233"/>
      <c r="L167" s="233"/>
      <c r="M167" s="233"/>
      <c r="N167" s="233"/>
      <c r="O167" s="233"/>
      <c r="P167" s="233"/>
      <c r="Q167" s="233"/>
      <c r="R167" s="233"/>
      <c r="S167" s="233"/>
      <c r="T167" s="233"/>
      <c r="U167" s="233"/>
    </row>
    <row r="168" spans="1:21" x14ac:dyDescent="0.2">
      <c r="A168" s="243" t="s">
        <v>85</v>
      </c>
      <c r="B168" s="244"/>
      <c r="C168" s="245"/>
      <c r="D168" s="472">
        <f>SUM(D169:D180)</f>
        <v>0</v>
      </c>
      <c r="E168" s="472">
        <f>SUM(E169:E180)</f>
        <v>0</v>
      </c>
      <c r="F168" s="556"/>
      <c r="G168" s="246"/>
      <c r="H168" s="50"/>
      <c r="I168" s="233"/>
      <c r="J168" s="233"/>
      <c r="K168" s="233"/>
      <c r="L168" s="233"/>
      <c r="M168" s="233"/>
      <c r="N168" s="233"/>
      <c r="O168" s="233"/>
      <c r="P168" s="233"/>
      <c r="Q168" s="233"/>
      <c r="R168" s="233"/>
      <c r="S168" s="233"/>
      <c r="T168" s="233"/>
      <c r="U168" s="233"/>
    </row>
    <row r="169" spans="1:21" x14ac:dyDescent="0.2">
      <c r="A169" s="247" t="s">
        <v>86</v>
      </c>
      <c r="B169" s="248"/>
      <c r="C169" s="56"/>
      <c r="D169" s="473">
        <v>0</v>
      </c>
      <c r="E169" s="474">
        <v>0</v>
      </c>
      <c r="F169" s="555"/>
      <c r="G169" s="39"/>
      <c r="H169" s="50"/>
      <c r="I169" s="233"/>
      <c r="J169" s="233"/>
      <c r="K169" s="233"/>
      <c r="L169" s="233"/>
      <c r="M169" s="233"/>
      <c r="N169" s="233"/>
      <c r="O169" s="233"/>
      <c r="P169" s="233"/>
      <c r="Q169" s="233"/>
      <c r="R169" s="233"/>
      <c r="S169" s="233"/>
      <c r="T169" s="233"/>
      <c r="U169" s="233"/>
    </row>
    <row r="170" spans="1:21" x14ac:dyDescent="0.2">
      <c r="A170" s="250" t="s">
        <v>126</v>
      </c>
      <c r="B170" s="251"/>
      <c r="C170" s="31"/>
      <c r="D170" s="447">
        <v>0</v>
      </c>
      <c r="E170" s="475">
        <v>0</v>
      </c>
      <c r="F170" s="555"/>
      <c r="G170" s="39"/>
      <c r="H170" s="50"/>
      <c r="I170" s="233"/>
      <c r="J170" s="233"/>
      <c r="K170" s="233"/>
      <c r="L170" s="233"/>
      <c r="M170" s="233"/>
      <c r="N170" s="233"/>
      <c r="O170" s="233"/>
      <c r="P170" s="233"/>
      <c r="Q170" s="233"/>
      <c r="R170" s="233"/>
      <c r="S170" s="233"/>
      <c r="T170" s="233"/>
      <c r="U170" s="233"/>
    </row>
    <row r="171" spans="1:21" x14ac:dyDescent="0.2">
      <c r="A171" s="731" t="s">
        <v>507</v>
      </c>
      <c r="B171" s="732"/>
      <c r="C171" s="733"/>
      <c r="D171" s="447">
        <v>0</v>
      </c>
      <c r="E171" s="475">
        <v>0</v>
      </c>
      <c r="F171" s="555"/>
      <c r="G171" s="688" t="s">
        <v>478</v>
      </c>
      <c r="H171" s="688"/>
      <c r="I171" s="233"/>
      <c r="J171" s="46"/>
      <c r="K171" s="233"/>
      <c r="L171" s="233"/>
      <c r="M171" s="233"/>
      <c r="N171" s="233"/>
      <c r="O171" s="233"/>
      <c r="P171" s="233"/>
      <c r="Q171" s="233"/>
      <c r="R171" s="233"/>
      <c r="S171" s="233"/>
      <c r="T171" s="233"/>
      <c r="U171" s="233"/>
    </row>
    <row r="172" spans="1:21" x14ac:dyDescent="0.2">
      <c r="A172" s="250" t="s">
        <v>87</v>
      </c>
      <c r="B172" s="251"/>
      <c r="C172" s="31"/>
      <c r="D172" s="447">
        <v>0</v>
      </c>
      <c r="E172" s="475">
        <v>0</v>
      </c>
      <c r="F172" s="555"/>
      <c r="G172" s="39"/>
      <c r="H172" s="50"/>
      <c r="I172" s="233"/>
      <c r="J172" s="233"/>
      <c r="K172" s="233"/>
      <c r="L172" s="233"/>
      <c r="M172" s="233"/>
      <c r="N172" s="233"/>
      <c r="O172" s="233"/>
      <c r="P172" s="233"/>
      <c r="Q172" s="233"/>
      <c r="R172" s="233"/>
      <c r="S172" s="233"/>
      <c r="T172" s="233"/>
      <c r="U172" s="233"/>
    </row>
    <row r="173" spans="1:21" x14ac:dyDescent="0.2">
      <c r="A173" s="217" t="s">
        <v>88</v>
      </c>
      <c r="B173" s="249"/>
      <c r="C173" s="31"/>
      <c r="D173" s="447">
        <v>0</v>
      </c>
      <c r="E173" s="475">
        <v>0</v>
      </c>
      <c r="F173" s="555"/>
      <c r="G173" s="770" t="s">
        <v>168</v>
      </c>
      <c r="H173" s="776"/>
      <c r="I173" s="776"/>
      <c r="J173" s="776"/>
      <c r="K173" s="233"/>
      <c r="L173" s="233"/>
      <c r="M173" s="233"/>
      <c r="N173" s="233"/>
      <c r="O173" s="233"/>
      <c r="P173" s="233"/>
      <c r="Q173" s="233"/>
      <c r="R173" s="233"/>
      <c r="S173" s="233"/>
      <c r="T173" s="233"/>
      <c r="U173" s="233"/>
    </row>
    <row r="174" spans="1:21" x14ac:dyDescent="0.2">
      <c r="A174" s="259" t="s">
        <v>69</v>
      </c>
      <c r="B174" s="249"/>
      <c r="C174" s="31"/>
      <c r="D174" s="447">
        <v>0</v>
      </c>
      <c r="E174" s="475">
        <v>0</v>
      </c>
      <c r="F174" s="555"/>
      <c r="G174" s="39"/>
      <c r="H174" s="50"/>
      <c r="I174" s="233"/>
      <c r="J174" s="233"/>
      <c r="K174" s="233"/>
      <c r="L174" s="233"/>
      <c r="M174" s="233"/>
      <c r="N174" s="233"/>
      <c r="O174" s="233"/>
      <c r="P174" s="233"/>
      <c r="Q174" s="233"/>
      <c r="R174" s="233"/>
      <c r="S174" s="233"/>
      <c r="T174" s="233"/>
      <c r="U174" s="233"/>
    </row>
    <row r="175" spans="1:21" x14ac:dyDescent="0.2">
      <c r="A175" s="415" t="s">
        <v>508</v>
      </c>
      <c r="B175" s="249"/>
      <c r="C175" s="31"/>
      <c r="D175" s="447">
        <v>0</v>
      </c>
      <c r="E175" s="475">
        <v>0</v>
      </c>
      <c r="F175" s="555"/>
      <c r="G175" s="39"/>
      <c r="H175" s="50"/>
      <c r="I175" s="233"/>
      <c r="J175" s="233"/>
      <c r="K175" s="233"/>
      <c r="L175" s="233"/>
      <c r="M175" s="233"/>
      <c r="N175" s="233"/>
      <c r="O175" s="233"/>
      <c r="P175" s="233"/>
      <c r="Q175" s="233"/>
      <c r="R175" s="233"/>
      <c r="S175" s="233"/>
      <c r="T175" s="233"/>
      <c r="U175" s="233"/>
    </row>
    <row r="176" spans="1:21" x14ac:dyDescent="0.2">
      <c r="A176" s="250" t="s">
        <v>44</v>
      </c>
      <c r="B176" s="251"/>
      <c r="C176" s="31"/>
      <c r="D176" s="447">
        <v>0</v>
      </c>
      <c r="E176" s="475">
        <v>0</v>
      </c>
      <c r="F176" s="555"/>
      <c r="G176" s="39"/>
      <c r="H176" s="50"/>
      <c r="I176" s="233"/>
      <c r="J176" s="233"/>
      <c r="K176" s="233"/>
      <c r="L176" s="233"/>
      <c r="M176" s="233"/>
      <c r="N176" s="233"/>
      <c r="O176" s="233"/>
      <c r="P176" s="233"/>
      <c r="Q176" s="233"/>
      <c r="R176" s="233"/>
      <c r="S176" s="233"/>
      <c r="T176" s="233"/>
      <c r="U176" s="233"/>
    </row>
    <row r="177" spans="1:24" x14ac:dyDescent="0.2">
      <c r="A177" s="250" t="s">
        <v>89</v>
      </c>
      <c r="B177" s="251"/>
      <c r="C177" s="31"/>
      <c r="D177" s="447">
        <v>0</v>
      </c>
      <c r="E177" s="475">
        <v>0</v>
      </c>
      <c r="F177" s="555"/>
      <c r="G177" s="39"/>
      <c r="H177" s="50"/>
      <c r="I177" s="233"/>
      <c r="J177" s="233"/>
      <c r="K177" s="233"/>
      <c r="L177" s="233"/>
      <c r="M177" s="233"/>
      <c r="N177" s="233"/>
      <c r="O177" s="233"/>
      <c r="P177" s="233"/>
      <c r="Q177" s="233"/>
      <c r="R177" s="233"/>
      <c r="S177" s="233"/>
      <c r="T177" s="233"/>
      <c r="U177" s="233"/>
    </row>
    <row r="178" spans="1:24" x14ac:dyDescent="0.2">
      <c r="A178" s="250" t="s">
        <v>172</v>
      </c>
      <c r="B178" s="251"/>
      <c r="C178" s="31"/>
      <c r="D178" s="447">
        <v>0</v>
      </c>
      <c r="E178" s="447">
        <v>0</v>
      </c>
      <c r="F178" s="555"/>
      <c r="G178" s="410" t="s">
        <v>228</v>
      </c>
      <c r="H178" s="50"/>
      <c r="I178" s="233"/>
      <c r="J178" s="233"/>
      <c r="K178" s="233"/>
      <c r="L178" s="233"/>
      <c r="M178" s="233"/>
      <c r="N178" s="233"/>
      <c r="O178" s="233"/>
      <c r="P178" s="233"/>
      <c r="Q178" s="233"/>
      <c r="R178" s="233"/>
      <c r="S178" s="233"/>
      <c r="T178" s="233"/>
      <c r="U178" s="233"/>
    </row>
    <row r="179" spans="1:24" x14ac:dyDescent="0.2">
      <c r="A179" s="260" t="s">
        <v>227</v>
      </c>
      <c r="B179" s="251"/>
      <c r="C179" s="31"/>
      <c r="D179" s="447">
        <v>0</v>
      </c>
      <c r="E179" s="447">
        <v>0</v>
      </c>
      <c r="F179" s="555"/>
      <c r="G179" s="410" t="s">
        <v>229</v>
      </c>
      <c r="H179" s="50"/>
      <c r="I179" s="233"/>
      <c r="J179" s="233"/>
      <c r="K179" s="233"/>
      <c r="L179" s="233"/>
      <c r="M179" s="233"/>
      <c r="N179" s="233"/>
      <c r="O179" s="233"/>
      <c r="P179" s="233"/>
      <c r="Q179" s="233"/>
      <c r="R179" s="233"/>
      <c r="S179" s="233"/>
      <c r="T179" s="233"/>
      <c r="U179" s="233"/>
    </row>
    <row r="180" spans="1:24" x14ac:dyDescent="0.2">
      <c r="A180" s="178" t="s">
        <v>34</v>
      </c>
      <c r="B180" s="253"/>
      <c r="C180" s="240"/>
      <c r="D180" s="445">
        <v>0</v>
      </c>
      <c r="E180" s="448">
        <v>0</v>
      </c>
      <c r="F180" s="555"/>
      <c r="G180" s="688" t="s">
        <v>476</v>
      </c>
      <c r="H180" s="688"/>
      <c r="I180" s="688"/>
      <c r="J180" s="233"/>
      <c r="K180" s="233"/>
      <c r="L180" s="45"/>
      <c r="M180" s="233"/>
      <c r="N180" s="233"/>
      <c r="O180" s="233"/>
      <c r="P180" s="233"/>
      <c r="Q180" s="233"/>
      <c r="R180" s="233"/>
      <c r="S180" s="233"/>
      <c r="T180" s="233"/>
      <c r="U180" s="233"/>
    </row>
    <row r="181" spans="1:24" ht="12.75" customHeight="1" x14ac:dyDescent="0.2">
      <c r="A181" s="243" t="s">
        <v>39</v>
      </c>
      <c r="B181" s="244"/>
      <c r="C181" s="245"/>
      <c r="D181" s="472">
        <f>SUM(D182:D190)</f>
        <v>0</v>
      </c>
      <c r="E181" s="472">
        <f>SUM(E182:E190)</f>
        <v>0</v>
      </c>
      <c r="F181" s="555"/>
      <c r="H181" s="50"/>
      <c r="I181" s="5"/>
      <c r="J181" s="261"/>
      <c r="K181" s="261"/>
      <c r="L181" s="233"/>
      <c r="M181" s="233"/>
      <c r="N181" s="233"/>
      <c r="O181" s="233"/>
      <c r="P181" s="233"/>
      <c r="Q181" s="233"/>
      <c r="R181" s="233"/>
      <c r="S181" s="233"/>
      <c r="T181" s="233"/>
      <c r="U181" s="233"/>
    </row>
    <row r="182" spans="1:24" ht="13.15" customHeight="1" x14ac:dyDescent="0.2">
      <c r="A182" s="168" t="s">
        <v>509</v>
      </c>
      <c r="B182" s="262"/>
      <c r="C182" s="56"/>
      <c r="D182" s="473">
        <v>0</v>
      </c>
      <c r="E182" s="474">
        <v>0</v>
      </c>
      <c r="F182" s="555"/>
      <c r="G182" s="607" t="s">
        <v>475</v>
      </c>
      <c r="H182" s="410" t="s">
        <v>474</v>
      </c>
      <c r="I182" s="381"/>
      <c r="J182" s="766"/>
      <c r="K182" s="767"/>
      <c r="L182" s="767"/>
      <c r="M182" s="767"/>
      <c r="N182" s="767"/>
      <c r="O182" s="767"/>
      <c r="P182" s="767"/>
      <c r="Q182" s="767"/>
      <c r="R182" s="767"/>
      <c r="S182" s="767"/>
      <c r="T182" s="767"/>
      <c r="U182" s="767"/>
      <c r="V182" s="206"/>
      <c r="W182" s="206"/>
      <c r="X182" s="206"/>
    </row>
    <row r="183" spans="1:24" x14ac:dyDescent="0.2">
      <c r="A183" s="415" t="s">
        <v>515</v>
      </c>
      <c r="B183" s="249"/>
      <c r="C183" s="31"/>
      <c r="D183" s="447">
        <v>0</v>
      </c>
      <c r="E183" s="475">
        <v>0</v>
      </c>
      <c r="F183" s="555"/>
      <c r="G183" s="688" t="s">
        <v>477</v>
      </c>
      <c r="H183" s="688"/>
      <c r="I183" s="233"/>
      <c r="J183" s="46"/>
      <c r="K183" s="263"/>
      <c r="L183" s="233"/>
      <c r="M183" s="233"/>
      <c r="N183" s="233"/>
      <c r="O183" s="233"/>
      <c r="P183" s="233"/>
      <c r="Q183" s="233"/>
      <c r="R183" s="233"/>
      <c r="S183" s="233"/>
      <c r="T183" s="233"/>
      <c r="U183" s="233"/>
    </row>
    <row r="184" spans="1:24" ht="13.15" customHeight="1" x14ac:dyDescent="0.2">
      <c r="A184" s="256" t="s">
        <v>268</v>
      </c>
      <c r="B184" s="249"/>
      <c r="C184" s="31"/>
      <c r="D184" s="447">
        <v>0</v>
      </c>
      <c r="E184" s="475">
        <v>0</v>
      </c>
      <c r="F184" s="555"/>
      <c r="G184" s="770" t="s">
        <v>330</v>
      </c>
      <c r="H184" s="770"/>
      <c r="I184" s="770"/>
      <c r="J184" s="44"/>
      <c r="K184" s="264"/>
      <c r="L184" s="264"/>
      <c r="M184" s="264"/>
      <c r="N184" s="264"/>
      <c r="O184" s="264"/>
      <c r="P184" s="264"/>
      <c r="Q184" s="535"/>
      <c r="R184" s="535"/>
      <c r="S184" s="233"/>
      <c r="T184" s="233"/>
      <c r="U184" s="233"/>
    </row>
    <row r="185" spans="1:24" ht="13.15" customHeight="1" x14ac:dyDescent="0.2">
      <c r="A185" s="176" t="s">
        <v>267</v>
      </c>
      <c r="B185" s="249"/>
      <c r="C185" s="31"/>
      <c r="D185" s="447">
        <v>0</v>
      </c>
      <c r="E185" s="475">
        <v>0</v>
      </c>
      <c r="F185" s="555"/>
      <c r="G185" s="769" t="s">
        <v>469</v>
      </c>
      <c r="H185" s="769"/>
      <c r="I185" s="769"/>
      <c r="J185" s="265"/>
      <c r="K185" s="265"/>
      <c r="L185" s="265"/>
      <c r="M185" s="265"/>
      <c r="N185" s="265"/>
      <c r="O185" s="265"/>
      <c r="P185" s="265"/>
      <c r="Q185" s="265"/>
      <c r="R185" s="265"/>
      <c r="S185" s="233"/>
      <c r="T185" s="233"/>
      <c r="U185" s="233"/>
    </row>
    <row r="186" spans="1:24" ht="12.75" customHeight="1" x14ac:dyDescent="0.2">
      <c r="A186" s="773" t="s">
        <v>510</v>
      </c>
      <c r="B186" s="774"/>
      <c r="C186" s="775"/>
      <c r="D186" s="447">
        <v>0</v>
      </c>
      <c r="E186" s="475">
        <v>0</v>
      </c>
      <c r="F186" s="555"/>
      <c r="G186" s="562" t="s">
        <v>329</v>
      </c>
      <c r="H186" s="535"/>
      <c r="I186" s="535"/>
      <c r="J186" s="233"/>
      <c r="K186" s="263"/>
      <c r="L186" s="233"/>
      <c r="M186" s="233"/>
      <c r="N186" s="233"/>
      <c r="O186" s="233"/>
      <c r="P186" s="233"/>
      <c r="Q186" s="233"/>
      <c r="R186" s="233"/>
      <c r="S186" s="233"/>
      <c r="T186" s="233"/>
      <c r="U186" s="233"/>
    </row>
    <row r="187" spans="1:24" x14ac:dyDescent="0.2">
      <c r="A187" s="259" t="s">
        <v>40</v>
      </c>
      <c r="B187" s="249"/>
      <c r="C187" s="31"/>
      <c r="D187" s="447">
        <v>0</v>
      </c>
      <c r="E187" s="475">
        <v>0</v>
      </c>
      <c r="F187" s="555"/>
      <c r="G187" s="39"/>
      <c r="H187" s="50"/>
      <c r="I187" s="233"/>
      <c r="J187" s="233"/>
      <c r="K187" s="263"/>
      <c r="L187" s="233"/>
      <c r="M187" s="233"/>
      <c r="N187" s="233"/>
      <c r="O187" s="233"/>
      <c r="P187" s="233"/>
      <c r="Q187" s="233"/>
      <c r="R187" s="233"/>
      <c r="S187" s="233"/>
      <c r="T187" s="233"/>
      <c r="U187" s="233"/>
    </row>
    <row r="188" spans="1:24" x14ac:dyDescent="0.2">
      <c r="A188" s="259" t="s">
        <v>41</v>
      </c>
      <c r="B188" s="249"/>
      <c r="C188" s="31"/>
      <c r="D188" s="447">
        <v>0</v>
      </c>
      <c r="E188" s="475">
        <v>0</v>
      </c>
      <c r="F188" s="555"/>
      <c r="G188" s="39"/>
      <c r="H188" s="50"/>
      <c r="I188" s="233"/>
      <c r="J188" s="233"/>
      <c r="K188" s="233"/>
      <c r="L188" s="233"/>
      <c r="M188" s="233"/>
      <c r="N188" s="233"/>
      <c r="O188" s="233"/>
      <c r="P188" s="233"/>
      <c r="Q188" s="233"/>
      <c r="R188" s="233"/>
      <c r="S188" s="233"/>
      <c r="T188" s="233"/>
      <c r="U188" s="233"/>
    </row>
    <row r="189" spans="1:24" ht="13.15" customHeight="1" x14ac:dyDescent="0.2">
      <c r="A189" s="176" t="s">
        <v>266</v>
      </c>
      <c r="B189" s="249"/>
      <c r="C189" s="31"/>
      <c r="D189" s="447">
        <v>0</v>
      </c>
      <c r="E189" s="447">
        <v>0</v>
      </c>
      <c r="F189" s="556"/>
      <c r="G189" s="777" t="s">
        <v>482</v>
      </c>
      <c r="H189" s="777"/>
      <c r="I189" s="777"/>
      <c r="J189" s="44"/>
      <c r="K189" s="254"/>
      <c r="L189" s="233"/>
      <c r="M189" s="233"/>
      <c r="N189" s="233"/>
      <c r="O189" s="233"/>
      <c r="P189" s="233"/>
      <c r="Q189" s="233"/>
      <c r="R189" s="233"/>
      <c r="S189" s="233"/>
      <c r="T189" s="233"/>
      <c r="U189" s="233"/>
    </row>
    <row r="190" spans="1:24" x14ac:dyDescent="0.2">
      <c r="A190" s="252" t="s">
        <v>34</v>
      </c>
      <c r="B190" s="266"/>
      <c r="C190" s="240"/>
      <c r="D190" s="445">
        <v>0</v>
      </c>
      <c r="E190" s="448">
        <v>0</v>
      </c>
      <c r="F190" s="555"/>
      <c r="G190" s="39"/>
      <c r="H190" s="50"/>
      <c r="I190" s="233"/>
      <c r="J190" s="233"/>
      <c r="K190" s="233"/>
      <c r="L190" s="233"/>
      <c r="M190" s="233"/>
      <c r="N190" s="233"/>
      <c r="O190" s="233"/>
      <c r="P190" s="233"/>
      <c r="Q190" s="233"/>
      <c r="R190" s="233"/>
      <c r="S190" s="233"/>
      <c r="T190" s="233"/>
      <c r="U190" s="233"/>
    </row>
    <row r="191" spans="1:24" x14ac:dyDescent="0.2">
      <c r="A191" s="267" t="s">
        <v>90</v>
      </c>
      <c r="B191" s="244"/>
      <c r="C191" s="245"/>
      <c r="D191" s="472">
        <f>SUM(D192:D197)</f>
        <v>0</v>
      </c>
      <c r="E191" s="472">
        <f>SUM(E192:E197)</f>
        <v>0</v>
      </c>
      <c r="F191" s="556"/>
      <c r="G191" s="776" t="s">
        <v>173</v>
      </c>
      <c r="H191" s="776"/>
      <c r="I191" s="776"/>
      <c r="J191" s="776"/>
      <c r="K191" s="233"/>
      <c r="L191" s="233"/>
      <c r="M191" s="233"/>
      <c r="N191" s="233"/>
      <c r="O191" s="233"/>
      <c r="P191" s="233"/>
      <c r="Q191" s="233"/>
      <c r="R191" s="233"/>
      <c r="S191" s="233"/>
      <c r="T191" s="233"/>
      <c r="U191" s="233"/>
    </row>
    <row r="192" spans="1:24" x14ac:dyDescent="0.2">
      <c r="A192" s="247" t="s">
        <v>91</v>
      </c>
      <c r="B192" s="248"/>
      <c r="C192" s="56"/>
      <c r="D192" s="473">
        <v>0</v>
      </c>
      <c r="E192" s="474">
        <v>0</v>
      </c>
      <c r="F192" s="555"/>
      <c r="G192" s="39"/>
      <c r="H192" s="50"/>
      <c r="I192" s="360"/>
      <c r="J192" s="233"/>
      <c r="K192" s="233"/>
      <c r="L192" s="233"/>
      <c r="M192" s="233"/>
      <c r="N192" s="233"/>
      <c r="O192" s="233"/>
      <c r="P192" s="233"/>
      <c r="Q192" s="233"/>
      <c r="R192" s="233"/>
      <c r="S192" s="233"/>
      <c r="T192" s="233"/>
      <c r="U192" s="233"/>
    </row>
    <row r="193" spans="1:21" x14ac:dyDescent="0.2">
      <c r="A193" s="250" t="s">
        <v>42</v>
      </c>
      <c r="B193" s="251"/>
      <c r="C193" s="31"/>
      <c r="D193" s="447">
        <v>0</v>
      </c>
      <c r="E193" s="475">
        <v>0</v>
      </c>
      <c r="F193" s="555"/>
      <c r="G193" s="39"/>
      <c r="H193" s="50"/>
      <c r="I193" s="360"/>
      <c r="J193" s="233"/>
      <c r="K193" s="233"/>
      <c r="L193" s="233"/>
      <c r="M193" s="233"/>
      <c r="N193" s="233"/>
      <c r="O193" s="233"/>
      <c r="P193" s="233"/>
      <c r="Q193" s="233"/>
      <c r="R193" s="233"/>
      <c r="S193" s="233"/>
      <c r="T193" s="233"/>
      <c r="U193" s="233"/>
    </row>
    <row r="194" spans="1:21" x14ac:dyDescent="0.2">
      <c r="A194" s="250" t="s">
        <v>92</v>
      </c>
      <c r="B194" s="251"/>
      <c r="C194" s="31"/>
      <c r="D194" s="447">
        <v>0</v>
      </c>
      <c r="E194" s="475">
        <v>0</v>
      </c>
      <c r="F194" s="555"/>
      <c r="G194" s="39"/>
      <c r="H194" s="50"/>
      <c r="I194" s="360"/>
      <c r="J194" s="233"/>
      <c r="K194" s="233"/>
      <c r="L194" s="233"/>
      <c r="M194" s="233"/>
      <c r="N194" s="233"/>
      <c r="O194" s="233"/>
      <c r="P194" s="233"/>
      <c r="Q194" s="233"/>
      <c r="R194" s="233"/>
      <c r="S194" s="233"/>
      <c r="T194" s="233"/>
      <c r="U194" s="233"/>
    </row>
    <row r="195" spans="1:21" x14ac:dyDescent="0.2">
      <c r="A195" s="250" t="s">
        <v>93</v>
      </c>
      <c r="B195" s="251"/>
      <c r="C195" s="31"/>
      <c r="D195" s="447">
        <v>0</v>
      </c>
      <c r="E195" s="475">
        <v>0</v>
      </c>
      <c r="F195" s="555"/>
      <c r="G195" s="39"/>
      <c r="H195" s="50"/>
      <c r="I195" s="233"/>
      <c r="J195" s="233"/>
      <c r="K195" s="233"/>
      <c r="L195" s="233"/>
      <c r="M195" s="233"/>
      <c r="N195" s="233"/>
      <c r="O195" s="233"/>
      <c r="P195" s="233"/>
      <c r="Q195" s="233"/>
      <c r="R195" s="233"/>
      <c r="S195" s="233"/>
      <c r="T195" s="233"/>
      <c r="U195" s="233"/>
    </row>
    <row r="196" spans="1:21" x14ac:dyDescent="0.2">
      <c r="A196" s="250" t="s">
        <v>94</v>
      </c>
      <c r="B196" s="251"/>
      <c r="C196" s="31"/>
      <c r="D196" s="447">
        <v>0</v>
      </c>
      <c r="E196" s="475">
        <v>0</v>
      </c>
      <c r="F196" s="555"/>
      <c r="G196" s="39"/>
      <c r="H196" s="50"/>
      <c r="I196" s="233"/>
      <c r="J196" s="233"/>
      <c r="K196" s="233"/>
      <c r="L196" s="233"/>
      <c r="M196" s="233"/>
      <c r="N196" s="233"/>
      <c r="O196" s="233"/>
      <c r="P196" s="233"/>
      <c r="Q196" s="233"/>
      <c r="R196" s="233"/>
      <c r="S196" s="233"/>
      <c r="T196" s="233"/>
      <c r="U196" s="233"/>
    </row>
    <row r="197" spans="1:21" x14ac:dyDescent="0.2">
      <c r="A197" s="252" t="s">
        <v>34</v>
      </c>
      <c r="B197" s="253"/>
      <c r="C197" s="240"/>
      <c r="D197" s="445">
        <v>0</v>
      </c>
      <c r="E197" s="448">
        <v>0</v>
      </c>
      <c r="F197" s="555"/>
      <c r="G197" s="39"/>
      <c r="H197" s="50"/>
      <c r="I197" s="233"/>
      <c r="J197" s="233"/>
      <c r="K197" s="233"/>
      <c r="L197" s="233"/>
      <c r="M197" s="233"/>
      <c r="N197" s="233"/>
      <c r="O197" s="233"/>
      <c r="P197" s="233"/>
      <c r="Q197" s="233"/>
      <c r="R197" s="233"/>
      <c r="S197" s="233"/>
      <c r="T197" s="233"/>
      <c r="U197" s="233"/>
    </row>
    <row r="198" spans="1:21" x14ac:dyDescent="0.2">
      <c r="A198" s="243" t="s">
        <v>43</v>
      </c>
      <c r="B198" s="244"/>
      <c r="C198" s="245"/>
      <c r="D198" s="472">
        <f>SUM(D199:D203)</f>
        <v>0</v>
      </c>
      <c r="E198" s="472">
        <f>SUM(E199:E203)</f>
        <v>0</v>
      </c>
      <c r="F198" s="555"/>
      <c r="G198" s="246"/>
      <c r="H198" s="50"/>
      <c r="I198" s="233"/>
      <c r="J198" s="233"/>
      <c r="K198" s="233"/>
      <c r="L198" s="233"/>
      <c r="M198" s="233"/>
      <c r="N198" s="233"/>
      <c r="O198" s="233"/>
      <c r="P198" s="233"/>
      <c r="Q198" s="233"/>
      <c r="R198" s="233"/>
      <c r="S198" s="233"/>
      <c r="T198" s="233"/>
      <c r="U198" s="233"/>
    </row>
    <row r="199" spans="1:21" x14ac:dyDescent="0.2">
      <c r="A199" s="416" t="s">
        <v>511</v>
      </c>
      <c r="B199" s="262"/>
      <c r="C199" s="56"/>
      <c r="D199" s="473">
        <v>0</v>
      </c>
      <c r="E199" s="474">
        <v>0</v>
      </c>
      <c r="F199" s="555"/>
      <c r="G199" s="39"/>
      <c r="H199" s="50"/>
      <c r="I199" s="233"/>
      <c r="J199" s="233"/>
      <c r="K199" s="233"/>
      <c r="L199" s="233"/>
      <c r="M199" s="233"/>
      <c r="N199" s="233"/>
      <c r="O199" s="233"/>
      <c r="P199" s="233"/>
      <c r="Q199" s="233"/>
      <c r="R199" s="233"/>
      <c r="S199" s="233"/>
      <c r="T199" s="233"/>
      <c r="U199" s="233"/>
    </row>
    <row r="200" spans="1:21" x14ac:dyDescent="0.2">
      <c r="A200" s="250" t="s">
        <v>95</v>
      </c>
      <c r="B200" s="251"/>
      <c r="C200" s="31"/>
      <c r="D200" s="435">
        <f>+D129</f>
        <v>0</v>
      </c>
      <c r="E200" s="434">
        <f>+E129</f>
        <v>0</v>
      </c>
      <c r="F200" s="555"/>
      <c r="G200" s="39"/>
      <c r="H200" s="50"/>
      <c r="I200" s="233"/>
      <c r="J200" s="233"/>
      <c r="K200" s="233"/>
      <c r="L200" s="233"/>
      <c r="M200" s="233"/>
      <c r="N200" s="233"/>
      <c r="O200" s="233"/>
      <c r="P200" s="233"/>
      <c r="Q200" s="233"/>
      <c r="R200" s="233"/>
      <c r="S200" s="233"/>
      <c r="T200" s="233"/>
      <c r="U200" s="233"/>
    </row>
    <row r="201" spans="1:21" x14ac:dyDescent="0.2">
      <c r="A201" s="217" t="s">
        <v>96</v>
      </c>
      <c r="B201" s="251"/>
      <c r="C201" s="31"/>
      <c r="D201" s="447">
        <v>0</v>
      </c>
      <c r="E201" s="475">
        <v>0</v>
      </c>
      <c r="F201" s="555"/>
      <c r="G201" s="562" t="s">
        <v>96</v>
      </c>
      <c r="H201" s="50"/>
      <c r="I201" s="233"/>
      <c r="J201" s="233"/>
      <c r="K201" s="233"/>
      <c r="L201" s="233"/>
      <c r="M201" s="233"/>
      <c r="N201" s="233"/>
      <c r="O201" s="233"/>
      <c r="P201" s="233"/>
      <c r="Q201" s="233"/>
      <c r="R201" s="233"/>
      <c r="S201" s="233"/>
      <c r="T201" s="233"/>
      <c r="U201" s="233"/>
    </row>
    <row r="202" spans="1:21" x14ac:dyDescent="0.2">
      <c r="A202" s="177" t="s">
        <v>512</v>
      </c>
      <c r="B202" s="251"/>
      <c r="C202" s="31"/>
      <c r="D202" s="447">
        <v>0</v>
      </c>
      <c r="E202" s="475">
        <v>0</v>
      </c>
      <c r="F202" s="555"/>
      <c r="G202" s="39"/>
      <c r="H202" s="50"/>
      <c r="I202" s="233"/>
      <c r="J202" s="233"/>
      <c r="K202" s="233"/>
      <c r="L202" s="233"/>
      <c r="M202" s="233"/>
      <c r="N202" s="233"/>
      <c r="O202" s="233"/>
      <c r="P202" s="233"/>
      <c r="Q202" s="233"/>
      <c r="R202" s="233"/>
      <c r="S202" s="233"/>
      <c r="T202" s="233"/>
      <c r="U202" s="233"/>
    </row>
    <row r="203" spans="1:21" x14ac:dyDescent="0.2">
      <c r="A203" s="252" t="s">
        <v>34</v>
      </c>
      <c r="B203" s="253"/>
      <c r="C203" s="240"/>
      <c r="D203" s="445">
        <v>0</v>
      </c>
      <c r="E203" s="448">
        <v>0</v>
      </c>
      <c r="F203" s="555"/>
      <c r="G203" s="39"/>
      <c r="H203" s="50"/>
      <c r="I203" s="233"/>
      <c r="J203" s="233"/>
      <c r="K203" s="233"/>
      <c r="L203" s="233"/>
      <c r="M203" s="233"/>
      <c r="N203" s="233"/>
      <c r="O203" s="233"/>
      <c r="P203" s="233"/>
      <c r="Q203" s="233"/>
      <c r="R203" s="233"/>
      <c r="S203" s="233"/>
      <c r="T203" s="233"/>
      <c r="U203" s="233"/>
    </row>
    <row r="204" spans="1:21" ht="15" x14ac:dyDescent="0.25">
      <c r="A204" s="269" t="s">
        <v>128</v>
      </c>
      <c r="B204" s="270"/>
      <c r="C204" s="271"/>
      <c r="D204" s="452">
        <f>+D198+D191+D181+D168+D157+D147+D139</f>
        <v>0</v>
      </c>
      <c r="E204" s="452">
        <f>+E198+E191+E181+E168+E157+E147+E139</f>
        <v>0</v>
      </c>
      <c r="F204" s="578"/>
      <c r="G204" s="246"/>
      <c r="H204" s="50"/>
      <c r="I204" s="233"/>
      <c r="J204" s="233"/>
      <c r="K204" s="233"/>
      <c r="L204" s="233"/>
      <c r="M204" s="233"/>
      <c r="N204" s="233"/>
      <c r="O204" s="233"/>
      <c r="P204" s="233"/>
      <c r="Q204" s="233"/>
      <c r="R204" s="233"/>
      <c r="S204" s="233"/>
      <c r="T204" s="233"/>
      <c r="U204" s="233"/>
    </row>
    <row r="205" spans="1:21" s="162" customFormat="1" x14ac:dyDescent="0.2">
      <c r="A205" s="272" t="s">
        <v>26</v>
      </c>
      <c r="B205" s="244"/>
      <c r="C205" s="273"/>
      <c r="D205" s="511">
        <f>+D65</f>
        <v>0</v>
      </c>
      <c r="E205" s="511">
        <f>+E65</f>
        <v>0</v>
      </c>
      <c r="F205" s="557"/>
      <c r="G205" s="246"/>
      <c r="H205" s="166"/>
      <c r="I205" s="163"/>
      <c r="J205" s="163"/>
      <c r="K205" s="163"/>
      <c r="L205" s="163"/>
      <c r="M205" s="163"/>
      <c r="N205" s="163"/>
      <c r="O205" s="163"/>
      <c r="P205" s="163"/>
      <c r="Q205" s="163"/>
      <c r="R205" s="163"/>
      <c r="S205" s="163"/>
      <c r="T205" s="163"/>
      <c r="U205" s="163"/>
    </row>
    <row r="206" spans="1:21" s="162" customFormat="1" x14ac:dyDescent="0.2">
      <c r="A206" s="759" t="s">
        <v>127</v>
      </c>
      <c r="B206" s="760"/>
      <c r="C206" s="761"/>
      <c r="D206" s="512">
        <f>+D128</f>
        <v>0</v>
      </c>
      <c r="E206" s="513">
        <f>+E128</f>
        <v>0</v>
      </c>
      <c r="F206" s="557"/>
      <c r="G206" s="246"/>
      <c r="H206" s="166"/>
      <c r="I206" s="163"/>
      <c r="J206" s="163"/>
      <c r="K206" s="163"/>
      <c r="L206" s="163"/>
      <c r="M206" s="163"/>
      <c r="N206" s="163"/>
      <c r="O206" s="163"/>
      <c r="P206" s="163"/>
      <c r="Q206" s="163"/>
      <c r="R206" s="163"/>
      <c r="S206" s="163"/>
      <c r="T206" s="163"/>
      <c r="U206" s="163"/>
    </row>
    <row r="207" spans="1:21" ht="15" x14ac:dyDescent="0.25">
      <c r="A207" s="723" t="s">
        <v>328</v>
      </c>
      <c r="B207" s="723"/>
      <c r="C207" s="723"/>
      <c r="D207" s="476">
        <f>D204+D205</f>
        <v>0</v>
      </c>
      <c r="E207" s="476">
        <f>E204+E205</f>
        <v>0</v>
      </c>
      <c r="F207" s="578"/>
      <c r="G207" s="771" t="s">
        <v>346</v>
      </c>
      <c r="H207" s="771"/>
      <c r="I207" s="771"/>
      <c r="J207" s="233"/>
      <c r="K207" s="233"/>
      <c r="L207" s="233"/>
      <c r="M207" s="233"/>
      <c r="N207" s="233"/>
      <c r="O207" s="233"/>
      <c r="P207" s="233"/>
      <c r="Q207" s="233"/>
      <c r="R207" s="233"/>
      <c r="S207" s="233"/>
      <c r="T207" s="233"/>
      <c r="U207" s="233"/>
    </row>
    <row r="208" spans="1:21" ht="15" x14ac:dyDescent="0.25">
      <c r="A208" s="723" t="s">
        <v>213</v>
      </c>
      <c r="B208" s="723"/>
      <c r="C208" s="723"/>
      <c r="D208" s="476">
        <f>D204+D206</f>
        <v>0</v>
      </c>
      <c r="E208" s="476">
        <f>E204+E206</f>
        <v>0</v>
      </c>
      <c r="F208" s="578"/>
      <c r="G208" s="771" t="s">
        <v>347</v>
      </c>
      <c r="H208" s="771"/>
      <c r="I208" s="771"/>
      <c r="J208" s="233"/>
      <c r="K208" s="233"/>
      <c r="L208" s="233"/>
      <c r="M208" s="233"/>
      <c r="N208" s="233"/>
      <c r="O208" s="233"/>
      <c r="P208" s="233"/>
      <c r="Q208" s="233"/>
      <c r="R208" s="233"/>
      <c r="S208" s="233"/>
      <c r="T208" s="233"/>
      <c r="U208" s="233"/>
    </row>
    <row r="209" spans="1:21" ht="15.75" x14ac:dyDescent="0.25">
      <c r="A209" s="274"/>
      <c r="B209" s="274"/>
      <c r="C209" s="1"/>
      <c r="D209" s="1"/>
      <c r="E209" s="1"/>
      <c r="F209" s="186"/>
      <c r="G209" s="536"/>
      <c r="H209" s="50"/>
      <c r="I209" s="5"/>
      <c r="J209" s="233"/>
      <c r="K209" s="233"/>
      <c r="L209" s="233"/>
      <c r="M209" s="233"/>
      <c r="N209" s="233"/>
      <c r="O209" s="233"/>
      <c r="P209" s="233"/>
      <c r="Q209" s="233"/>
      <c r="R209" s="233"/>
      <c r="S209" s="233"/>
      <c r="T209" s="233"/>
      <c r="U209" s="233"/>
    </row>
    <row r="210" spans="1:21" x14ac:dyDescent="0.2">
      <c r="A210" s="1"/>
      <c r="B210" s="1"/>
      <c r="C210" s="1"/>
      <c r="D210" s="1"/>
      <c r="E210" s="20"/>
      <c r="F210" s="582"/>
      <c r="G210" s="607" t="s">
        <v>214</v>
      </c>
      <c r="H210" s="50"/>
      <c r="I210" s="5"/>
      <c r="J210" s="233"/>
      <c r="K210" s="233"/>
      <c r="L210" s="233"/>
      <c r="M210" s="233"/>
      <c r="N210" s="233"/>
      <c r="O210" s="233"/>
      <c r="P210" s="233"/>
      <c r="Q210" s="233"/>
      <c r="R210" s="233"/>
      <c r="S210" s="233"/>
      <c r="T210" s="233"/>
      <c r="U210" s="233"/>
    </row>
    <row r="211" spans="1:21" x14ac:dyDescent="0.2">
      <c r="A211" s="1"/>
      <c r="B211" s="1"/>
      <c r="C211" s="1"/>
      <c r="D211" s="1"/>
      <c r="E211" s="20"/>
      <c r="F211" s="582"/>
      <c r="G211" s="536"/>
      <c r="H211" s="50"/>
      <c r="I211" s="5"/>
      <c r="J211" s="233"/>
      <c r="K211" s="233"/>
      <c r="L211" s="233"/>
      <c r="M211" s="233"/>
      <c r="N211" s="233"/>
      <c r="O211" s="233"/>
      <c r="P211" s="233"/>
      <c r="Q211" s="233"/>
      <c r="R211" s="233"/>
      <c r="S211" s="233"/>
      <c r="T211" s="233"/>
      <c r="U211" s="233"/>
    </row>
    <row r="212" spans="1:21" ht="15.75" x14ac:dyDescent="0.25">
      <c r="A212" s="725" t="s">
        <v>252</v>
      </c>
      <c r="B212" s="725"/>
      <c r="C212" s="159"/>
      <c r="D212" s="48"/>
      <c r="E212" s="159"/>
      <c r="F212" s="575"/>
      <c r="G212" s="607" t="s">
        <v>64</v>
      </c>
      <c r="H212" s="50"/>
      <c r="I212" s="5"/>
      <c r="J212" s="233"/>
      <c r="K212" s="233"/>
      <c r="L212" s="233"/>
      <c r="M212" s="233"/>
      <c r="N212" s="233"/>
      <c r="O212" s="233"/>
      <c r="P212" s="233"/>
      <c r="Q212" s="233"/>
      <c r="R212" s="233"/>
      <c r="S212" s="233"/>
      <c r="T212" s="233"/>
      <c r="U212" s="233"/>
    </row>
    <row r="213" spans="1:21" s="185" customFormat="1" x14ac:dyDescent="0.2">
      <c r="A213" s="275"/>
      <c r="B213" s="275"/>
      <c r="F213" s="163"/>
      <c r="G213" s="595"/>
      <c r="H213" s="50"/>
      <c r="I213" s="535"/>
      <c r="J213" s="535"/>
      <c r="K213" s="535"/>
      <c r="L213" s="535"/>
      <c r="M213" s="535"/>
      <c r="N213" s="535"/>
      <c r="O213" s="535"/>
      <c r="P213" s="535"/>
      <c r="Q213" s="535"/>
      <c r="R213" s="535"/>
      <c r="S213" s="535"/>
      <c r="T213" s="535"/>
      <c r="U213" s="535"/>
    </row>
    <row r="214" spans="1:21" s="185" customFormat="1" x14ac:dyDescent="0.2">
      <c r="A214" s="275"/>
      <c r="B214" s="275"/>
      <c r="F214" s="163"/>
      <c r="G214" s="595"/>
      <c r="H214" s="50"/>
      <c r="I214" s="535"/>
      <c r="J214" s="535"/>
      <c r="K214" s="535"/>
      <c r="L214" s="535"/>
      <c r="M214" s="535"/>
      <c r="N214" s="535"/>
      <c r="O214" s="535"/>
      <c r="P214" s="535"/>
      <c r="Q214" s="535"/>
      <c r="R214" s="535"/>
      <c r="S214" s="535"/>
      <c r="T214" s="535"/>
      <c r="U214" s="535"/>
    </row>
    <row r="215" spans="1:21" ht="27" customHeight="1" x14ac:dyDescent="0.2">
      <c r="A215" s="716" t="s">
        <v>192</v>
      </c>
      <c r="B215" s="772"/>
      <c r="C215" s="772"/>
      <c r="D215" s="772"/>
      <c r="E215" s="772"/>
      <c r="F215" s="541"/>
      <c r="G215" s="536"/>
      <c r="H215" s="50"/>
      <c r="I215" s="5"/>
      <c r="J215" s="233"/>
      <c r="K215" s="233"/>
      <c r="L215" s="233"/>
      <c r="M215" s="233"/>
      <c r="N215" s="233"/>
      <c r="O215" s="233"/>
      <c r="P215" s="233"/>
      <c r="Q215" s="233"/>
      <c r="R215" s="233"/>
      <c r="S215" s="233"/>
      <c r="T215" s="233"/>
      <c r="U215" s="233"/>
    </row>
    <row r="216" spans="1:21" x14ac:dyDescent="0.2">
      <c r="A216" s="276"/>
      <c r="B216" s="276"/>
      <c r="C216" s="276"/>
      <c r="D216" s="276"/>
      <c r="E216" s="1"/>
      <c r="F216" s="186"/>
      <c r="G216" s="536"/>
      <c r="H216" s="50"/>
      <c r="I216" s="5"/>
      <c r="J216" s="233"/>
      <c r="K216" s="233"/>
      <c r="L216" s="233"/>
      <c r="M216" s="233"/>
      <c r="N216" s="233"/>
      <c r="O216" s="233"/>
      <c r="P216" s="233"/>
      <c r="Q216" s="233"/>
      <c r="R216" s="233"/>
      <c r="S216" s="233"/>
      <c r="T216" s="233"/>
      <c r="U216" s="233"/>
    </row>
    <row r="217" spans="1:21" ht="20.25" customHeight="1" x14ac:dyDescent="0.2">
      <c r="A217" s="277" t="s">
        <v>129</v>
      </c>
      <c r="D217" s="1"/>
      <c r="H217" s="50"/>
      <c r="I217" s="233"/>
      <c r="J217" s="233"/>
      <c r="K217" s="233"/>
      <c r="L217" s="233"/>
      <c r="M217" s="233"/>
      <c r="N217" s="233"/>
      <c r="O217" s="233"/>
      <c r="P217" s="233"/>
      <c r="Q217" s="233"/>
      <c r="R217" s="233"/>
      <c r="S217" s="233"/>
      <c r="T217" s="233"/>
      <c r="U217" s="233"/>
    </row>
    <row r="218" spans="1:21" s="280" customFormat="1" ht="38.25" x14ac:dyDescent="0.2">
      <c r="A218" s="278" t="s">
        <v>102</v>
      </c>
      <c r="B218" s="279" t="s">
        <v>276</v>
      </c>
      <c r="C218" s="279" t="s">
        <v>277</v>
      </c>
      <c r="D218" s="279" t="s">
        <v>342</v>
      </c>
      <c r="E218" s="279" t="s">
        <v>97</v>
      </c>
      <c r="F218" s="612"/>
      <c r="G218" s="613" t="s">
        <v>274</v>
      </c>
      <c r="H218" s="604"/>
      <c r="I218" s="605"/>
      <c r="J218" s="605"/>
      <c r="K218" s="605"/>
      <c r="L218" s="605"/>
      <c r="M218" s="605"/>
      <c r="N218" s="605"/>
      <c r="O218" s="605"/>
      <c r="P218" s="605"/>
      <c r="Q218" s="605"/>
      <c r="R218" s="605"/>
      <c r="S218" s="605"/>
      <c r="T218" s="605"/>
      <c r="U218" s="605"/>
    </row>
    <row r="219" spans="1:21" x14ac:dyDescent="0.2">
      <c r="A219" s="367" t="s">
        <v>301</v>
      </c>
      <c r="B219" s="477">
        <v>0</v>
      </c>
      <c r="C219" s="477">
        <v>0</v>
      </c>
      <c r="D219" s="478">
        <f>IF(C219=0,0,(C219-B219)/C219)</f>
        <v>0</v>
      </c>
      <c r="E219" s="479">
        <v>0</v>
      </c>
      <c r="F219" s="614"/>
      <c r="G219" s="568">
        <v>0</v>
      </c>
      <c r="H219" s="606"/>
      <c r="I219" s="606"/>
      <c r="J219" s="233"/>
      <c r="K219" s="233"/>
      <c r="L219" s="233"/>
      <c r="M219" s="233"/>
      <c r="N219" s="233"/>
      <c r="O219" s="233"/>
      <c r="P219" s="233"/>
      <c r="Q219" s="233"/>
      <c r="R219" s="233"/>
      <c r="S219" s="233"/>
      <c r="T219" s="233"/>
      <c r="U219" s="233"/>
    </row>
    <row r="220" spans="1:21" x14ac:dyDescent="0.2">
      <c r="A220" s="368" t="s">
        <v>301</v>
      </c>
      <c r="B220" s="480">
        <v>0</v>
      </c>
      <c r="C220" s="480">
        <v>0</v>
      </c>
      <c r="D220" s="481">
        <f t="shared" ref="D220:D225" si="2">IF(C220=0,0,(C220-B220)/C220)</f>
        <v>0</v>
      </c>
      <c r="E220" s="482">
        <v>0</v>
      </c>
      <c r="F220" s="615"/>
      <c r="G220" s="569">
        <v>0</v>
      </c>
      <c r="H220" s="606"/>
      <c r="I220" s="606"/>
      <c r="J220" s="233"/>
      <c r="K220" s="233"/>
      <c r="L220" s="233"/>
      <c r="M220" s="233"/>
      <c r="N220" s="233"/>
      <c r="O220" s="233"/>
      <c r="P220" s="233"/>
      <c r="Q220" s="233"/>
      <c r="R220" s="233"/>
      <c r="S220" s="233"/>
      <c r="T220" s="233"/>
      <c r="U220" s="233"/>
    </row>
    <row r="221" spans="1:21" x14ac:dyDescent="0.2">
      <c r="A221" s="368" t="s">
        <v>301</v>
      </c>
      <c r="B221" s="480">
        <v>0</v>
      </c>
      <c r="C221" s="480">
        <v>0</v>
      </c>
      <c r="D221" s="481">
        <f t="shared" si="2"/>
        <v>0</v>
      </c>
      <c r="E221" s="482">
        <v>0</v>
      </c>
      <c r="F221" s="615"/>
      <c r="G221" s="569">
        <v>0</v>
      </c>
      <c r="H221" s="606"/>
      <c r="I221" s="606"/>
      <c r="J221" s="233"/>
      <c r="K221" s="233"/>
      <c r="L221" s="233"/>
      <c r="M221" s="233"/>
      <c r="N221" s="233"/>
      <c r="O221" s="233"/>
      <c r="P221" s="233"/>
      <c r="Q221" s="233"/>
      <c r="R221" s="233"/>
      <c r="S221" s="233"/>
      <c r="T221" s="233"/>
      <c r="U221" s="233"/>
    </row>
    <row r="222" spans="1:21" x14ac:dyDescent="0.2">
      <c r="A222" s="368" t="s">
        <v>301</v>
      </c>
      <c r="B222" s="480">
        <v>0</v>
      </c>
      <c r="C222" s="480">
        <v>0</v>
      </c>
      <c r="D222" s="481">
        <f t="shared" si="2"/>
        <v>0</v>
      </c>
      <c r="E222" s="482">
        <v>0</v>
      </c>
      <c r="F222" s="615"/>
      <c r="G222" s="569">
        <v>0</v>
      </c>
      <c r="H222" s="606"/>
      <c r="I222" s="606"/>
      <c r="J222" s="233"/>
      <c r="K222" s="233"/>
      <c r="L222" s="233"/>
      <c r="M222" s="233"/>
      <c r="N222" s="233"/>
      <c r="O222" s="233"/>
      <c r="P222" s="233"/>
      <c r="Q222" s="233"/>
      <c r="R222" s="233"/>
      <c r="S222" s="233"/>
      <c r="T222" s="233"/>
      <c r="U222" s="233"/>
    </row>
    <row r="223" spans="1:21" x14ac:dyDescent="0.2">
      <c r="A223" s="368" t="s">
        <v>301</v>
      </c>
      <c r="B223" s="480">
        <v>0</v>
      </c>
      <c r="C223" s="480">
        <v>0</v>
      </c>
      <c r="D223" s="481">
        <f t="shared" ref="D223:D224" si="3">IF(C223=0,0,(C223-B223)/C223)</f>
        <v>0</v>
      </c>
      <c r="E223" s="482">
        <v>0</v>
      </c>
      <c r="F223" s="615"/>
      <c r="G223" s="569">
        <v>0</v>
      </c>
      <c r="H223" s="606"/>
      <c r="I223" s="606"/>
      <c r="J223" s="233"/>
      <c r="K223" s="233"/>
      <c r="L223" s="233"/>
      <c r="M223" s="233"/>
      <c r="N223" s="233"/>
      <c r="O223" s="233"/>
      <c r="P223" s="233"/>
      <c r="Q223" s="233"/>
      <c r="R223" s="233"/>
      <c r="S223" s="233"/>
      <c r="T223" s="233"/>
      <c r="U223" s="233"/>
    </row>
    <row r="224" spans="1:21" x14ac:dyDescent="0.2">
      <c r="A224" s="368" t="s">
        <v>301</v>
      </c>
      <c r="B224" s="480">
        <v>0</v>
      </c>
      <c r="C224" s="480">
        <v>0</v>
      </c>
      <c r="D224" s="481">
        <f t="shared" si="3"/>
        <v>0</v>
      </c>
      <c r="E224" s="482">
        <v>0</v>
      </c>
      <c r="F224" s="615"/>
      <c r="G224" s="569">
        <v>0</v>
      </c>
      <c r="H224" s="606"/>
      <c r="I224" s="606"/>
      <c r="J224" s="233"/>
      <c r="K224" s="233"/>
      <c r="L224" s="233"/>
      <c r="M224" s="233"/>
      <c r="N224" s="233"/>
      <c r="O224" s="233"/>
      <c r="P224" s="233"/>
      <c r="Q224" s="233"/>
      <c r="R224" s="233"/>
      <c r="S224" s="233"/>
      <c r="T224" s="233"/>
      <c r="U224" s="233"/>
    </row>
    <row r="225" spans="1:21" x14ac:dyDescent="0.2">
      <c r="A225" s="369" t="s">
        <v>301</v>
      </c>
      <c r="B225" s="483">
        <v>0</v>
      </c>
      <c r="C225" s="483">
        <v>0</v>
      </c>
      <c r="D225" s="484">
        <f t="shared" si="2"/>
        <v>0</v>
      </c>
      <c r="E225" s="485">
        <v>0</v>
      </c>
      <c r="F225" s="616"/>
      <c r="G225" s="486">
        <v>0</v>
      </c>
      <c r="H225" s="606"/>
      <c r="I225" s="606"/>
      <c r="J225" s="233"/>
      <c r="K225" s="233"/>
      <c r="L225" s="233"/>
      <c r="M225" s="233"/>
      <c r="N225" s="233"/>
      <c r="O225" s="233"/>
      <c r="P225" s="233"/>
      <c r="Q225" s="233"/>
      <c r="R225" s="233"/>
      <c r="S225" s="233"/>
      <c r="T225" s="233"/>
      <c r="U225" s="233"/>
    </row>
    <row r="226" spans="1:21" x14ac:dyDescent="0.2">
      <c r="A226" s="281" t="s">
        <v>458</v>
      </c>
      <c r="B226" s="282"/>
      <c r="C226" s="282"/>
      <c r="D226" s="283"/>
      <c r="E226" s="487">
        <f>SUM(E219:E225)</f>
        <v>0</v>
      </c>
      <c r="F226" s="586"/>
      <c r="H226" s="50"/>
      <c r="I226" s="233"/>
      <c r="J226" s="233"/>
      <c r="K226" s="233"/>
      <c r="L226" s="233"/>
      <c r="M226" s="233"/>
      <c r="N226" s="233"/>
      <c r="O226" s="233"/>
      <c r="P226" s="233"/>
      <c r="Q226" s="233"/>
      <c r="R226" s="233"/>
      <c r="S226" s="233"/>
      <c r="T226" s="233"/>
      <c r="U226" s="233"/>
    </row>
    <row r="227" spans="1:21" ht="15" x14ac:dyDescent="0.2">
      <c r="A227" s="720" t="s">
        <v>271</v>
      </c>
      <c r="B227" s="721"/>
      <c r="C227" s="721"/>
      <c r="D227" s="722"/>
      <c r="E227" s="488">
        <f>(D219*E219)+(D220*E220)+(D221*E221)+(D222*E222)+(D223*E223)+(D224*E224)+(D225*E225)</f>
        <v>0</v>
      </c>
      <c r="F227" s="587"/>
      <c r="H227" s="50"/>
      <c r="I227" s="233"/>
      <c r="J227" s="233"/>
      <c r="K227" s="233"/>
      <c r="L227" s="233"/>
      <c r="M227" s="233"/>
      <c r="N227" s="233"/>
      <c r="O227" s="233"/>
      <c r="P227" s="233"/>
      <c r="Q227" s="233"/>
      <c r="R227" s="233"/>
      <c r="S227" s="233"/>
      <c r="T227" s="233"/>
      <c r="U227" s="233"/>
    </row>
    <row r="228" spans="1:21" x14ac:dyDescent="0.2">
      <c r="H228" s="50"/>
      <c r="I228" s="233"/>
      <c r="J228" s="233"/>
      <c r="K228" s="233"/>
      <c r="L228" s="233"/>
      <c r="M228" s="233"/>
      <c r="N228" s="233"/>
      <c r="O228" s="233"/>
      <c r="P228" s="233"/>
      <c r="Q228" s="233"/>
      <c r="R228" s="233"/>
      <c r="S228" s="233"/>
      <c r="T228" s="233"/>
      <c r="U228" s="233"/>
    </row>
    <row r="229" spans="1:21" x14ac:dyDescent="0.2">
      <c r="E229" s="20"/>
      <c r="F229" s="582"/>
      <c r="G229" s="607" t="s">
        <v>214</v>
      </c>
      <c r="H229" s="50"/>
      <c r="I229" s="233"/>
      <c r="J229" s="233"/>
      <c r="K229" s="233"/>
      <c r="L229" s="233"/>
      <c r="M229" s="233"/>
      <c r="N229" s="233"/>
      <c r="O229" s="233"/>
      <c r="P229" s="233"/>
      <c r="Q229" s="233"/>
      <c r="R229" s="233"/>
      <c r="S229" s="233"/>
      <c r="T229" s="233"/>
      <c r="U229" s="233"/>
    </row>
    <row r="230" spans="1:21" x14ac:dyDescent="0.2">
      <c r="E230" s="20"/>
      <c r="F230" s="582"/>
      <c r="H230" s="50"/>
      <c r="I230" s="233"/>
      <c r="J230" s="233"/>
      <c r="K230" s="233"/>
      <c r="L230" s="233"/>
      <c r="M230" s="233"/>
      <c r="N230" s="233"/>
      <c r="O230" s="233"/>
      <c r="P230" s="233"/>
      <c r="Q230" s="233"/>
      <c r="R230" s="233"/>
      <c r="S230" s="233"/>
      <c r="T230" s="233"/>
      <c r="U230" s="233"/>
    </row>
    <row r="231" spans="1:21" ht="15.75" x14ac:dyDescent="0.25">
      <c r="A231" s="725" t="s">
        <v>253</v>
      </c>
      <c r="B231" s="725"/>
      <c r="C231" s="159"/>
      <c r="D231" s="48"/>
      <c r="E231" s="159"/>
      <c r="F231" s="575"/>
      <c r="G231" s="607" t="s">
        <v>130</v>
      </c>
      <c r="H231" s="50"/>
      <c r="I231" s="233"/>
      <c r="J231" s="233"/>
      <c r="K231" s="233"/>
      <c r="L231" s="233"/>
      <c r="M231" s="233"/>
      <c r="N231" s="233"/>
      <c r="O231" s="233"/>
      <c r="P231" s="233"/>
      <c r="Q231" s="233"/>
      <c r="R231" s="233"/>
      <c r="S231" s="233"/>
      <c r="T231" s="233"/>
      <c r="U231" s="233"/>
    </row>
    <row r="232" spans="1:21" x14ac:dyDescent="0.2">
      <c r="H232" s="50"/>
      <c r="I232" s="233"/>
      <c r="J232" s="233"/>
      <c r="K232" s="233"/>
      <c r="L232" s="233"/>
      <c r="M232" s="233"/>
      <c r="N232" s="233"/>
      <c r="O232" s="233"/>
      <c r="P232" s="233"/>
      <c r="Q232" s="233"/>
      <c r="R232" s="233"/>
      <c r="S232" s="233"/>
      <c r="T232" s="233"/>
      <c r="U232" s="233"/>
    </row>
    <row r="233" spans="1:21" ht="29.25" customHeight="1" x14ac:dyDescent="0.2">
      <c r="A233" s="724" t="s">
        <v>272</v>
      </c>
      <c r="B233" s="724"/>
      <c r="C233" s="724"/>
      <c r="D233" s="724"/>
      <c r="E233" s="724"/>
      <c r="F233" s="532"/>
      <c r="G233" s="597"/>
      <c r="H233" s="50"/>
      <c r="I233" s="233"/>
      <c r="J233" s="233"/>
      <c r="K233" s="233"/>
      <c r="L233" s="233"/>
      <c r="M233" s="233"/>
      <c r="N233" s="233"/>
      <c r="O233" s="233"/>
      <c r="P233" s="233"/>
      <c r="Q233" s="233"/>
      <c r="R233" s="233"/>
      <c r="S233" s="233"/>
      <c r="T233" s="233"/>
      <c r="U233" s="233"/>
    </row>
    <row r="234" spans="1:21" x14ac:dyDescent="0.2">
      <c r="A234" s="212"/>
      <c r="B234" s="212"/>
      <c r="C234" s="212"/>
      <c r="D234" s="212"/>
      <c r="E234" s="212"/>
      <c r="G234" s="165"/>
      <c r="H234" s="50"/>
      <c r="I234" s="233"/>
      <c r="J234" s="233"/>
      <c r="K234" s="233"/>
      <c r="L234" s="233"/>
      <c r="M234" s="233"/>
      <c r="N234" s="233"/>
      <c r="O234" s="233"/>
      <c r="P234" s="233"/>
      <c r="Q234" s="233"/>
      <c r="R234" s="233"/>
      <c r="S234" s="233"/>
      <c r="T234" s="233"/>
      <c r="U234" s="233"/>
    </row>
    <row r="235" spans="1:21" ht="15" x14ac:dyDescent="0.2">
      <c r="A235" s="284" t="s">
        <v>273</v>
      </c>
      <c r="B235" s="285"/>
      <c r="C235" s="286"/>
      <c r="D235" s="212"/>
      <c r="E235" s="212"/>
      <c r="G235" s="165"/>
      <c r="H235" s="50"/>
      <c r="I235" s="233"/>
      <c r="J235" s="233"/>
      <c r="K235" s="233"/>
      <c r="L235" s="233"/>
      <c r="M235" s="233"/>
      <c r="N235" s="233"/>
      <c r="O235" s="233"/>
      <c r="P235" s="233"/>
      <c r="Q235" s="233"/>
      <c r="R235" s="233"/>
      <c r="S235" s="233"/>
      <c r="T235" s="233"/>
      <c r="U235" s="233"/>
    </row>
    <row r="236" spans="1:21" x14ac:dyDescent="0.2">
      <c r="A236" s="199"/>
      <c r="B236" s="186"/>
      <c r="C236" s="186"/>
      <c r="D236" s="199"/>
      <c r="E236" s="199"/>
      <c r="F236" s="186"/>
      <c r="G236" s="39"/>
      <c r="H236" s="50"/>
      <c r="I236" s="233"/>
      <c r="J236" s="233"/>
      <c r="K236" s="233"/>
      <c r="L236" s="233"/>
      <c r="M236" s="233"/>
      <c r="N236" s="233"/>
      <c r="O236" s="233"/>
      <c r="P236" s="233"/>
      <c r="Q236" s="233"/>
      <c r="R236" s="233"/>
      <c r="S236" s="233"/>
      <c r="T236" s="233"/>
      <c r="U236" s="233"/>
    </row>
    <row r="237" spans="1:21" ht="30" x14ac:dyDescent="0.2">
      <c r="A237" s="287"/>
      <c r="B237" s="287"/>
      <c r="C237" s="540" t="s">
        <v>376</v>
      </c>
      <c r="D237" s="540" t="s">
        <v>377</v>
      </c>
      <c r="E237" s="186"/>
      <c r="F237" s="186"/>
      <c r="G237" s="39"/>
      <c r="H237" s="50"/>
      <c r="I237" s="233"/>
      <c r="J237" s="233"/>
      <c r="K237" s="233"/>
      <c r="L237" s="233"/>
      <c r="M237" s="233"/>
      <c r="N237" s="233"/>
      <c r="O237" s="233"/>
      <c r="P237" s="233"/>
      <c r="Q237" s="233"/>
      <c r="R237" s="233"/>
      <c r="S237" s="233"/>
      <c r="T237" s="233"/>
      <c r="U237" s="233"/>
    </row>
    <row r="238" spans="1:21" x14ac:dyDescent="0.2">
      <c r="A238" s="287" t="s">
        <v>378</v>
      </c>
      <c r="B238" s="287"/>
      <c r="C238" s="489" t="str">
        <f>IF(E227=0,"",D207/E227)</f>
        <v/>
      </c>
      <c r="D238" s="489" t="str">
        <f>IF(E207=0,"",E207/E227)</f>
        <v/>
      </c>
      <c r="E238" s="199"/>
      <c r="F238" s="186"/>
      <c r="G238" s="39"/>
      <c r="H238" s="50"/>
      <c r="I238" s="233"/>
      <c r="J238" s="233"/>
      <c r="K238" s="233"/>
      <c r="L238" s="233"/>
      <c r="M238" s="233"/>
      <c r="N238" s="233"/>
      <c r="O238" s="233"/>
      <c r="P238" s="233"/>
      <c r="Q238" s="233"/>
      <c r="R238" s="233"/>
      <c r="S238" s="233"/>
      <c r="T238" s="233"/>
      <c r="U238" s="233"/>
    </row>
    <row r="239" spans="1:21" x14ac:dyDescent="0.2">
      <c r="A239" s="287" t="s">
        <v>379</v>
      </c>
      <c r="B239" s="288"/>
      <c r="C239" s="489" t="str">
        <f>IF(E227=0,"",D208/E227)</f>
        <v/>
      </c>
      <c r="D239" s="489" t="str">
        <f>IF(E208=0,"",E208/E227)</f>
        <v/>
      </c>
      <c r="E239" s="212"/>
      <c r="G239" s="165"/>
      <c r="H239" s="50"/>
      <c r="I239" s="233"/>
      <c r="J239" s="233"/>
      <c r="K239" s="233"/>
      <c r="L239" s="233"/>
      <c r="M239" s="233"/>
      <c r="N239" s="233"/>
      <c r="O239" s="233"/>
      <c r="P239" s="233"/>
      <c r="Q239" s="233"/>
      <c r="R239" s="233"/>
      <c r="S239" s="233"/>
      <c r="T239" s="233"/>
      <c r="U239" s="233"/>
    </row>
    <row r="240" spans="1:21" x14ac:dyDescent="0.2">
      <c r="A240" s="212"/>
      <c r="B240" s="212"/>
      <c r="C240" s="212"/>
      <c r="D240" s="212"/>
      <c r="E240" s="29"/>
      <c r="F240" s="582"/>
      <c r="G240" s="607" t="s">
        <v>214</v>
      </c>
      <c r="H240" s="50"/>
      <c r="I240" s="233"/>
      <c r="J240" s="233"/>
      <c r="K240" s="233"/>
      <c r="L240" s="233"/>
      <c r="M240" s="233"/>
      <c r="N240" s="233"/>
      <c r="O240" s="233"/>
      <c r="P240" s="233"/>
      <c r="Q240" s="233"/>
      <c r="R240" s="233"/>
      <c r="S240" s="233"/>
      <c r="T240" s="233"/>
      <c r="U240" s="233"/>
    </row>
    <row r="241" spans="1:21" x14ac:dyDescent="0.2">
      <c r="A241" s="212"/>
      <c r="B241" s="212"/>
      <c r="C241" s="212"/>
      <c r="D241" s="212"/>
      <c r="E241" s="29"/>
      <c r="F241" s="582"/>
      <c r="H241" s="50"/>
      <c r="I241" s="233"/>
      <c r="J241" s="233"/>
      <c r="K241" s="233"/>
      <c r="L241" s="233"/>
      <c r="M241" s="233"/>
      <c r="N241" s="233"/>
      <c r="O241" s="233"/>
      <c r="P241" s="233"/>
      <c r="Q241" s="233"/>
      <c r="R241" s="233"/>
      <c r="S241" s="233"/>
      <c r="T241" s="233"/>
      <c r="U241" s="233"/>
    </row>
    <row r="242" spans="1:21" ht="15.75" x14ac:dyDescent="0.25">
      <c r="A242" s="725" t="s">
        <v>255</v>
      </c>
      <c r="B242" s="725"/>
      <c r="C242" s="48"/>
      <c r="D242" s="159"/>
      <c r="E242" s="159"/>
      <c r="F242" s="575"/>
      <c r="H242" s="50"/>
      <c r="I242" s="233"/>
      <c r="J242" s="233"/>
      <c r="K242" s="233"/>
      <c r="L242" s="233"/>
      <c r="M242" s="233"/>
      <c r="N242" s="233"/>
      <c r="O242" s="233"/>
      <c r="P242" s="233"/>
      <c r="Q242" s="233"/>
      <c r="R242" s="233"/>
      <c r="S242" s="233"/>
      <c r="T242" s="233"/>
      <c r="U242" s="233"/>
    </row>
    <row r="243" spans="1:21" x14ac:dyDescent="0.2">
      <c r="A243" s="275"/>
      <c r="B243" s="275"/>
      <c r="C243" s="185"/>
      <c r="D243" s="185"/>
      <c r="E243" s="185"/>
      <c r="F243" s="163"/>
      <c r="H243" s="50"/>
      <c r="I243" s="233"/>
      <c r="J243" s="233"/>
      <c r="K243" s="233"/>
      <c r="L243" s="233"/>
      <c r="M243" s="233"/>
      <c r="N243" s="233"/>
      <c r="O243" s="233"/>
      <c r="P243" s="233"/>
      <c r="Q243" s="233"/>
      <c r="R243" s="233"/>
      <c r="S243" s="233"/>
      <c r="T243" s="233"/>
      <c r="U243" s="233"/>
    </row>
    <row r="244" spans="1:21" ht="31.5" customHeight="1" x14ac:dyDescent="0.2">
      <c r="A244" s="695" t="s">
        <v>282</v>
      </c>
      <c r="B244" s="695"/>
      <c r="C244" s="695"/>
      <c r="D244" s="695"/>
      <c r="E244" s="695"/>
      <c r="F244" s="574"/>
      <c r="H244" s="50"/>
      <c r="I244" s="233"/>
      <c r="J244" s="233"/>
      <c r="K244" s="233"/>
      <c r="L244" s="233"/>
      <c r="M244" s="233"/>
      <c r="N244" s="233"/>
      <c r="O244" s="233"/>
      <c r="P244" s="233"/>
      <c r="Q244" s="233"/>
      <c r="R244" s="233"/>
      <c r="S244" s="233"/>
      <c r="T244" s="233"/>
      <c r="U244" s="233"/>
    </row>
    <row r="245" spans="1:21" x14ac:dyDescent="0.2">
      <c r="A245" s="275"/>
      <c r="B245" s="275"/>
      <c r="C245" s="185"/>
      <c r="D245" s="185"/>
      <c r="E245" s="185"/>
      <c r="F245" s="163"/>
      <c r="H245" s="50"/>
      <c r="I245" s="233"/>
      <c r="J245" s="233"/>
      <c r="K245" s="233"/>
      <c r="L245" s="233"/>
      <c r="M245" s="233"/>
      <c r="N245" s="233"/>
      <c r="O245" s="233"/>
      <c r="P245" s="233"/>
      <c r="Q245" s="233"/>
      <c r="R245" s="233"/>
      <c r="S245" s="233"/>
      <c r="T245" s="233"/>
      <c r="U245" s="233"/>
    </row>
    <row r="246" spans="1:21" ht="15.75" x14ac:dyDescent="0.25">
      <c r="A246" s="289" t="s">
        <v>256</v>
      </c>
      <c r="B246" s="274"/>
      <c r="H246" s="50"/>
      <c r="I246" s="233"/>
      <c r="J246" s="233"/>
      <c r="K246" s="233"/>
      <c r="L246" s="233"/>
      <c r="M246" s="233"/>
      <c r="N246" s="233"/>
      <c r="O246" s="233"/>
      <c r="P246" s="233"/>
      <c r="Q246" s="233"/>
      <c r="R246" s="233"/>
      <c r="S246" s="233"/>
      <c r="T246" s="233"/>
      <c r="U246" s="233"/>
    </row>
    <row r="247" spans="1:21" x14ac:dyDescent="0.2">
      <c r="A247" s="275"/>
      <c r="B247" s="275"/>
      <c r="C247" s="185"/>
      <c r="D247" s="185"/>
      <c r="E247" s="185"/>
      <c r="F247" s="163"/>
      <c r="H247" s="50"/>
      <c r="I247" s="233"/>
      <c r="J247" s="233"/>
      <c r="K247" s="233"/>
      <c r="L247" s="233"/>
      <c r="M247" s="233"/>
      <c r="N247" s="233"/>
      <c r="O247" s="233"/>
      <c r="P247" s="233"/>
      <c r="Q247" s="233"/>
      <c r="R247" s="233"/>
      <c r="S247" s="233"/>
      <c r="T247" s="233"/>
      <c r="U247" s="233"/>
    </row>
    <row r="248" spans="1:21" x14ac:dyDescent="0.2">
      <c r="A248" s="712" t="s">
        <v>275</v>
      </c>
      <c r="B248" s="712"/>
      <c r="C248" s="712"/>
      <c r="D248" s="712"/>
      <c r="E248" s="712"/>
      <c r="F248" s="531"/>
      <c r="H248" s="50"/>
      <c r="I248" s="233"/>
      <c r="J248" s="233"/>
      <c r="K248" s="233"/>
      <c r="L248" s="233"/>
      <c r="M248" s="233"/>
      <c r="N248" s="233"/>
      <c r="O248" s="233"/>
      <c r="P248" s="233"/>
      <c r="Q248" s="233"/>
      <c r="R248" s="233"/>
      <c r="S248" s="233"/>
      <c r="T248" s="233"/>
      <c r="U248" s="233"/>
    </row>
    <row r="249" spans="1:21" x14ac:dyDescent="0.2">
      <c r="A249" s="713" t="s">
        <v>493</v>
      </c>
      <c r="B249" s="713"/>
      <c r="C249" s="713"/>
      <c r="D249" s="713"/>
      <c r="E249" s="713"/>
      <c r="F249" s="532"/>
      <c r="H249" s="50"/>
      <c r="I249" s="233"/>
      <c r="J249" s="233"/>
      <c r="K249" s="233"/>
      <c r="L249" s="233"/>
      <c r="M249" s="233"/>
      <c r="N249" s="233"/>
      <c r="O249" s="233"/>
      <c r="P249" s="233"/>
      <c r="Q249" s="233"/>
      <c r="R249" s="233"/>
      <c r="S249" s="233"/>
      <c r="T249" s="233"/>
      <c r="U249" s="233"/>
    </row>
    <row r="250" spans="1:21" x14ac:dyDescent="0.2">
      <c r="A250" s="411" t="s">
        <v>494</v>
      </c>
      <c r="B250" s="411"/>
      <c r="C250" s="411"/>
      <c r="D250" s="411"/>
      <c r="E250" s="411"/>
      <c r="F250" s="532"/>
      <c r="H250" s="50"/>
      <c r="I250" s="233"/>
      <c r="J250" s="233"/>
      <c r="K250" s="233"/>
      <c r="L250" s="233"/>
      <c r="M250" s="233"/>
      <c r="N250" s="233"/>
      <c r="O250" s="233"/>
      <c r="P250" s="233"/>
      <c r="Q250" s="233"/>
      <c r="R250" s="233"/>
      <c r="S250" s="233"/>
      <c r="T250" s="233"/>
      <c r="U250" s="233"/>
    </row>
    <row r="251" spans="1:21" ht="15" x14ac:dyDescent="0.2">
      <c r="A251" s="290"/>
      <c r="B251" s="540" t="s">
        <v>519</v>
      </c>
      <c r="C251" s="540" t="s">
        <v>520</v>
      </c>
      <c r="D251" s="290"/>
      <c r="E251" s="290"/>
      <c r="F251" s="531"/>
      <c r="H251" s="50"/>
      <c r="I251" s="233"/>
      <c r="J251" s="233"/>
      <c r="K251" s="233"/>
      <c r="L251" s="233"/>
      <c r="M251" s="233"/>
      <c r="N251" s="233"/>
      <c r="O251" s="233"/>
      <c r="P251" s="233"/>
      <c r="Q251" s="233"/>
      <c r="R251" s="233"/>
      <c r="S251" s="233"/>
      <c r="T251" s="233"/>
      <c r="U251" s="233"/>
    </row>
    <row r="252" spans="1:21" x14ac:dyDescent="0.2">
      <c r="A252" s="291" t="s">
        <v>521</v>
      </c>
      <c r="B252" s="489" t="str">
        <f>IF(C238&gt;C239,C238,C239)</f>
        <v/>
      </c>
      <c r="C252" s="489" t="str">
        <f>IF(D238&gt;D239,D238,D239)</f>
        <v/>
      </c>
      <c r="D252" s="290"/>
      <c r="E252" s="290"/>
      <c r="F252" s="531"/>
      <c r="H252" s="535"/>
      <c r="I252" s="233"/>
      <c r="J252" s="233"/>
      <c r="K252" s="233"/>
      <c r="L252" s="233"/>
      <c r="M252" s="233"/>
      <c r="N252" s="233"/>
      <c r="O252" s="233"/>
      <c r="P252" s="233"/>
      <c r="Q252" s="233"/>
      <c r="R252" s="233"/>
      <c r="S252" s="233"/>
      <c r="T252" s="233"/>
      <c r="U252" s="233"/>
    </row>
    <row r="253" spans="1:21" x14ac:dyDescent="0.2">
      <c r="A253" s="291" t="s">
        <v>522</v>
      </c>
      <c r="B253" s="489" t="str">
        <f>IF(B268=0,"",B268)</f>
        <v/>
      </c>
      <c r="C253" s="489" t="str">
        <f>IF(B279=0,"",B279)</f>
        <v/>
      </c>
      <c r="D253" s="290"/>
      <c r="E253" s="290"/>
      <c r="F253" s="531"/>
      <c r="H253" s="50"/>
      <c r="I253" s="233"/>
      <c r="J253" s="233"/>
      <c r="K253" s="233"/>
      <c r="L253" s="233"/>
      <c r="M253" s="233"/>
      <c r="N253" s="233"/>
      <c r="O253" s="233"/>
      <c r="P253" s="233"/>
      <c r="Q253" s="233"/>
      <c r="R253" s="233"/>
      <c r="S253" s="233"/>
      <c r="T253" s="233"/>
      <c r="U253" s="233"/>
    </row>
    <row r="254" spans="1:21" x14ac:dyDescent="0.2">
      <c r="A254" s="292"/>
      <c r="B254" s="293"/>
      <c r="C254" s="287"/>
      <c r="D254" s="287"/>
      <c r="E254" s="287"/>
      <c r="F254" s="288"/>
      <c r="H254" s="50"/>
      <c r="I254" s="233"/>
      <c r="J254" s="233"/>
      <c r="K254" s="233"/>
      <c r="L254" s="233"/>
      <c r="M254" s="233"/>
      <c r="N254" s="233"/>
      <c r="O254" s="233"/>
      <c r="P254" s="233"/>
      <c r="Q254" s="233"/>
      <c r="R254" s="233"/>
      <c r="S254" s="233"/>
      <c r="T254" s="233"/>
      <c r="U254" s="233"/>
    </row>
    <row r="255" spans="1:21" x14ac:dyDescent="0.2">
      <c r="A255" s="294" t="s">
        <v>233</v>
      </c>
      <c r="B255" s="490"/>
      <c r="C255" s="287"/>
      <c r="D255" s="287"/>
      <c r="E255" s="287"/>
      <c r="F255" s="288"/>
      <c r="H255" s="50"/>
      <c r="I255" s="233"/>
      <c r="J255" s="233"/>
      <c r="K255" s="233"/>
      <c r="L255" s="233"/>
      <c r="M255" s="233"/>
      <c r="N255" s="233"/>
      <c r="O255" s="233"/>
      <c r="P255" s="233"/>
      <c r="Q255" s="233"/>
      <c r="R255" s="233"/>
      <c r="S255" s="233"/>
      <c r="T255" s="233"/>
      <c r="U255" s="233"/>
    </row>
    <row r="256" spans="1:21" x14ac:dyDescent="0.2">
      <c r="A256" s="295" t="s">
        <v>234</v>
      </c>
      <c r="B256" s="491"/>
      <c r="C256" s="287"/>
      <c r="D256" s="287"/>
      <c r="E256" s="287"/>
      <c r="F256" s="288"/>
      <c r="H256" s="50"/>
      <c r="I256" s="233"/>
      <c r="J256" s="233"/>
      <c r="K256" s="233"/>
      <c r="L256" s="233"/>
      <c r="M256" s="233"/>
      <c r="N256" s="233"/>
      <c r="O256" s="233"/>
      <c r="P256" s="233"/>
      <c r="Q256" s="233"/>
      <c r="R256" s="233"/>
      <c r="S256" s="233"/>
      <c r="T256" s="233"/>
      <c r="U256" s="233"/>
    </row>
    <row r="257" spans="1:21" x14ac:dyDescent="0.2">
      <c r="A257" s="296" t="s">
        <v>235</v>
      </c>
      <c r="B257" s="492"/>
      <c r="C257" s="287"/>
      <c r="D257" s="287"/>
      <c r="E257" s="287"/>
      <c r="F257" s="288"/>
      <c r="H257" s="50"/>
      <c r="I257" s="233"/>
      <c r="J257" s="233"/>
      <c r="K257" s="233"/>
      <c r="L257" s="233"/>
      <c r="M257" s="233"/>
      <c r="N257" s="233"/>
      <c r="O257" s="233"/>
      <c r="P257" s="233"/>
      <c r="Q257" s="233"/>
      <c r="R257" s="233"/>
      <c r="S257" s="233"/>
      <c r="T257" s="233"/>
      <c r="U257" s="233"/>
    </row>
    <row r="258" spans="1:21" x14ac:dyDescent="0.2">
      <c r="A258" s="297"/>
      <c r="B258" s="297"/>
      <c r="C258" s="287"/>
      <c r="D258" s="287"/>
      <c r="E258" s="287"/>
      <c r="F258" s="288"/>
      <c r="H258" s="50"/>
      <c r="I258" s="233"/>
      <c r="J258" s="233"/>
      <c r="K258" s="233"/>
      <c r="L258" s="233"/>
      <c r="M258" s="233"/>
      <c r="N258" s="233"/>
      <c r="O258" s="233"/>
      <c r="P258" s="233"/>
      <c r="Q258" s="233"/>
      <c r="R258" s="233"/>
      <c r="S258" s="233"/>
      <c r="T258" s="233"/>
      <c r="U258" s="233"/>
    </row>
    <row r="259" spans="1:21" ht="15" x14ac:dyDescent="0.2">
      <c r="A259" s="297"/>
      <c r="B259" s="765" t="s">
        <v>453</v>
      </c>
      <c r="C259" s="765"/>
      <c r="D259" s="765"/>
      <c r="E259" s="765"/>
      <c r="F259" s="558"/>
      <c r="H259" s="50"/>
      <c r="I259" s="233"/>
      <c r="J259" s="233"/>
      <c r="K259" s="233"/>
      <c r="L259" s="233"/>
      <c r="M259" s="233"/>
      <c r="N259" s="233"/>
      <c r="O259" s="233"/>
      <c r="P259" s="233"/>
      <c r="Q259" s="233"/>
      <c r="R259" s="233"/>
      <c r="S259" s="233"/>
      <c r="T259" s="233"/>
      <c r="U259" s="233"/>
    </row>
    <row r="260" spans="1:21" x14ac:dyDescent="0.2">
      <c r="A260" s="628" t="s">
        <v>344</v>
      </c>
      <c r="B260" s="298" t="s">
        <v>343</v>
      </c>
      <c r="C260" s="298" t="s">
        <v>236</v>
      </c>
      <c r="D260" s="298" t="s">
        <v>237</v>
      </c>
      <c r="E260" s="298" t="s">
        <v>238</v>
      </c>
      <c r="F260" s="559"/>
      <c r="H260" s="50"/>
      <c r="I260" s="233"/>
      <c r="J260" s="233"/>
      <c r="K260" s="233"/>
      <c r="L260" s="233"/>
      <c r="M260" s="233"/>
      <c r="N260" s="233"/>
      <c r="O260" s="233"/>
      <c r="P260" s="233"/>
      <c r="Q260" s="233"/>
      <c r="R260" s="233"/>
      <c r="S260" s="233"/>
      <c r="T260" s="233"/>
      <c r="U260" s="233"/>
    </row>
    <row r="261" spans="1:21" x14ac:dyDescent="0.2">
      <c r="A261" s="299" t="str">
        <f t="shared" ref="A261:A266" si="4">A219</f>
        <v>…</v>
      </c>
      <c r="B261" s="493" t="str">
        <f t="shared" ref="B261:B267" si="5">IF($B$252="","",$B$252*E219*(1+G219))</f>
        <v/>
      </c>
      <c r="C261" s="493" t="str">
        <f>IF($B$252="","",B261/$B$255)</f>
        <v/>
      </c>
      <c r="D261" s="493" t="str">
        <f>IF($B$252="","",B261/$B$256)</f>
        <v/>
      </c>
      <c r="E261" s="493" t="str">
        <f>IF($B$252="","",D261/$B$257)</f>
        <v/>
      </c>
      <c r="F261" s="560"/>
      <c r="H261" s="50"/>
      <c r="I261" s="233"/>
      <c r="J261" s="233"/>
      <c r="K261" s="233"/>
      <c r="L261" s="233"/>
      <c r="M261" s="233"/>
      <c r="N261" s="233"/>
      <c r="O261" s="233"/>
      <c r="P261" s="233"/>
      <c r="Q261" s="233"/>
      <c r="R261" s="233"/>
      <c r="S261" s="233"/>
      <c r="T261" s="233"/>
      <c r="U261" s="233"/>
    </row>
    <row r="262" spans="1:21" x14ac:dyDescent="0.2">
      <c r="A262" s="300" t="str">
        <f t="shared" si="4"/>
        <v>…</v>
      </c>
      <c r="B262" s="494" t="str">
        <f t="shared" si="5"/>
        <v/>
      </c>
      <c r="C262" s="494" t="str">
        <f t="shared" ref="C262:C267" si="6">IF($B$252="","",B262/$B$255)</f>
        <v/>
      </c>
      <c r="D262" s="494" t="str">
        <f t="shared" ref="D262:D267" si="7">IF($B$252="","",B262/$B$256)</f>
        <v/>
      </c>
      <c r="E262" s="494" t="str">
        <f t="shared" ref="E262:E267" si="8">IF($B$252="","",D262/$B$257)</f>
        <v/>
      </c>
      <c r="F262" s="560"/>
      <c r="H262" s="50"/>
      <c r="I262" s="233"/>
      <c r="J262" s="233"/>
      <c r="K262" s="233"/>
      <c r="L262" s="233"/>
      <c r="M262" s="233"/>
      <c r="N262" s="233"/>
      <c r="O262" s="233"/>
      <c r="P262" s="233"/>
      <c r="Q262" s="233"/>
      <c r="R262" s="233"/>
      <c r="S262" s="233"/>
      <c r="T262" s="233"/>
      <c r="U262" s="233"/>
    </row>
    <row r="263" spans="1:21" x14ac:dyDescent="0.2">
      <c r="A263" s="300" t="str">
        <f t="shared" si="4"/>
        <v>…</v>
      </c>
      <c r="B263" s="494" t="str">
        <f t="shared" si="5"/>
        <v/>
      </c>
      <c r="C263" s="494" t="str">
        <f t="shared" si="6"/>
        <v/>
      </c>
      <c r="D263" s="494" t="str">
        <f t="shared" si="7"/>
        <v/>
      </c>
      <c r="E263" s="494" t="str">
        <f t="shared" si="8"/>
        <v/>
      </c>
      <c r="F263" s="560"/>
      <c r="H263" s="50"/>
      <c r="I263" s="233"/>
      <c r="J263" s="233"/>
      <c r="K263" s="233"/>
      <c r="L263" s="233"/>
      <c r="M263" s="233"/>
      <c r="N263" s="233"/>
      <c r="O263" s="233"/>
      <c r="P263" s="233"/>
      <c r="Q263" s="233"/>
      <c r="R263" s="233"/>
      <c r="S263" s="233"/>
      <c r="T263" s="233"/>
      <c r="U263" s="233"/>
    </row>
    <row r="264" spans="1:21" x14ac:dyDescent="0.2">
      <c r="A264" s="300" t="str">
        <f t="shared" si="4"/>
        <v>…</v>
      </c>
      <c r="B264" s="494" t="str">
        <f t="shared" si="5"/>
        <v/>
      </c>
      <c r="C264" s="494" t="str">
        <f t="shared" si="6"/>
        <v/>
      </c>
      <c r="D264" s="494" t="str">
        <f t="shared" si="7"/>
        <v/>
      </c>
      <c r="E264" s="494" t="str">
        <f t="shared" si="8"/>
        <v/>
      </c>
      <c r="F264" s="560"/>
      <c r="H264" s="50"/>
      <c r="I264" s="233"/>
      <c r="J264" s="233"/>
      <c r="K264" s="233"/>
      <c r="L264" s="233"/>
      <c r="M264" s="233"/>
      <c r="N264" s="233"/>
      <c r="O264" s="233"/>
      <c r="P264" s="233"/>
      <c r="Q264" s="233"/>
      <c r="R264" s="233"/>
      <c r="S264" s="233"/>
      <c r="T264" s="233"/>
      <c r="U264" s="233"/>
    </row>
    <row r="265" spans="1:21" x14ac:dyDescent="0.2">
      <c r="A265" s="300" t="str">
        <f t="shared" si="4"/>
        <v>…</v>
      </c>
      <c r="B265" s="494" t="str">
        <f t="shared" si="5"/>
        <v/>
      </c>
      <c r="C265" s="494" t="str">
        <f t="shared" ref="C265:C266" si="9">IF($B$252="","",B265/$B$255)</f>
        <v/>
      </c>
      <c r="D265" s="494" t="str">
        <f t="shared" ref="D265:D266" si="10">IF($B$252="","",B265/$B$256)</f>
        <v/>
      </c>
      <c r="E265" s="494" t="str">
        <f t="shared" ref="E265:E266" si="11">IF($B$252="","",D265/$B$257)</f>
        <v/>
      </c>
      <c r="F265" s="560"/>
      <c r="H265" s="50"/>
      <c r="I265" s="233"/>
      <c r="J265" s="233"/>
      <c r="K265" s="233"/>
      <c r="L265" s="233"/>
      <c r="M265" s="233"/>
      <c r="N265" s="233"/>
      <c r="O265" s="233"/>
      <c r="P265" s="233"/>
      <c r="Q265" s="233"/>
      <c r="R265" s="233"/>
      <c r="S265" s="233"/>
      <c r="T265" s="233"/>
      <c r="U265" s="233"/>
    </row>
    <row r="266" spans="1:21" x14ac:dyDescent="0.2">
      <c r="A266" s="300" t="str">
        <f t="shared" si="4"/>
        <v>…</v>
      </c>
      <c r="B266" s="494" t="str">
        <f t="shared" si="5"/>
        <v/>
      </c>
      <c r="C266" s="494" t="str">
        <f t="shared" si="9"/>
        <v/>
      </c>
      <c r="D266" s="494" t="str">
        <f t="shared" si="10"/>
        <v/>
      </c>
      <c r="E266" s="494" t="str">
        <f t="shared" si="11"/>
        <v/>
      </c>
      <c r="F266" s="560"/>
      <c r="H266" s="50"/>
      <c r="I266" s="233"/>
      <c r="J266" s="233"/>
      <c r="K266" s="233"/>
      <c r="L266" s="233"/>
      <c r="M266" s="233"/>
      <c r="N266" s="233"/>
      <c r="O266" s="233"/>
      <c r="P266" s="233"/>
      <c r="Q266" s="233"/>
      <c r="R266" s="233"/>
      <c r="S266" s="233"/>
      <c r="T266" s="233"/>
      <c r="U266" s="233"/>
    </row>
    <row r="267" spans="1:21" x14ac:dyDescent="0.2">
      <c r="A267" s="301" t="str">
        <f t="shared" ref="A267" si="12">A225</f>
        <v>…</v>
      </c>
      <c r="B267" s="495" t="str">
        <f t="shared" si="5"/>
        <v/>
      </c>
      <c r="C267" s="495" t="str">
        <f t="shared" si="6"/>
        <v/>
      </c>
      <c r="D267" s="495" t="str">
        <f t="shared" si="7"/>
        <v/>
      </c>
      <c r="E267" s="495" t="str">
        <f t="shared" si="8"/>
        <v/>
      </c>
      <c r="F267" s="560"/>
      <c r="H267" s="50"/>
      <c r="I267" s="233"/>
      <c r="J267" s="233"/>
      <c r="K267" s="233"/>
      <c r="L267" s="233"/>
      <c r="M267" s="233"/>
      <c r="N267" s="233"/>
      <c r="O267" s="233"/>
      <c r="P267" s="233"/>
      <c r="Q267" s="233"/>
      <c r="R267" s="233"/>
      <c r="S267" s="233"/>
      <c r="T267" s="233"/>
      <c r="U267" s="233"/>
    </row>
    <row r="268" spans="1:21" ht="15" x14ac:dyDescent="0.25">
      <c r="A268" s="302" t="s">
        <v>30</v>
      </c>
      <c r="B268" s="496">
        <f>SUM(B261:B267)</f>
        <v>0</v>
      </c>
      <c r="C268" s="496">
        <f>SUM(C261:C267)</f>
        <v>0</v>
      </c>
      <c r="D268" s="496">
        <f>SUM(D261:D267)</f>
        <v>0</v>
      </c>
      <c r="E268" s="496">
        <f>SUM(E261:E267)</f>
        <v>0</v>
      </c>
      <c r="F268" s="551"/>
      <c r="H268" s="50"/>
      <c r="I268" s="233"/>
      <c r="J268" s="233"/>
      <c r="K268" s="233"/>
      <c r="L268" s="233"/>
      <c r="M268" s="233"/>
      <c r="N268" s="233"/>
      <c r="O268" s="233"/>
      <c r="P268" s="233"/>
      <c r="Q268" s="233"/>
      <c r="R268" s="233"/>
      <c r="S268" s="233"/>
      <c r="T268" s="233"/>
      <c r="U268" s="233"/>
    </row>
    <row r="269" spans="1:21" x14ac:dyDescent="0.2">
      <c r="A269" s="303"/>
      <c r="B269" s="304"/>
      <c r="C269" s="304"/>
      <c r="D269" s="304"/>
      <c r="E269" s="304"/>
      <c r="F269" s="561"/>
      <c r="H269" s="50"/>
      <c r="I269" s="233"/>
      <c r="J269" s="233"/>
      <c r="K269" s="233"/>
      <c r="L269" s="233"/>
      <c r="M269" s="233"/>
      <c r="N269" s="233"/>
      <c r="O269" s="233"/>
      <c r="P269" s="233"/>
      <c r="Q269" s="233"/>
      <c r="R269" s="233"/>
      <c r="S269" s="233"/>
      <c r="T269" s="233"/>
      <c r="U269" s="233"/>
    </row>
    <row r="270" spans="1:21" ht="15" x14ac:dyDescent="0.2">
      <c r="A270" s="305"/>
      <c r="B270" s="765" t="s">
        <v>454</v>
      </c>
      <c r="C270" s="765"/>
      <c r="D270" s="765"/>
      <c r="E270" s="765"/>
      <c r="F270" s="558"/>
      <c r="H270" s="50"/>
      <c r="I270" s="233"/>
      <c r="J270" s="233"/>
      <c r="K270" s="233"/>
      <c r="L270" s="233"/>
      <c r="M270" s="233"/>
      <c r="N270" s="233"/>
      <c r="O270" s="233"/>
      <c r="P270" s="233"/>
      <c r="Q270" s="233"/>
      <c r="R270" s="233"/>
      <c r="S270" s="233"/>
      <c r="T270" s="233"/>
      <c r="U270" s="233"/>
    </row>
    <row r="271" spans="1:21" x14ac:dyDescent="0.2">
      <c r="A271" s="628" t="s">
        <v>344</v>
      </c>
      <c r="B271" s="298" t="s">
        <v>343</v>
      </c>
      <c r="C271" s="298" t="s">
        <v>236</v>
      </c>
      <c r="D271" s="298" t="s">
        <v>237</v>
      </c>
      <c r="E271" s="298" t="s">
        <v>238</v>
      </c>
      <c r="F271" s="559"/>
      <c r="H271" s="50"/>
      <c r="I271" s="233"/>
      <c r="J271" s="233"/>
      <c r="K271" s="233"/>
      <c r="L271" s="233"/>
      <c r="M271" s="233"/>
      <c r="N271" s="233"/>
      <c r="O271" s="233"/>
      <c r="P271" s="233"/>
      <c r="Q271" s="233"/>
      <c r="R271" s="233"/>
      <c r="S271" s="233"/>
      <c r="T271" s="233"/>
      <c r="U271" s="233"/>
    </row>
    <row r="272" spans="1:21" x14ac:dyDescent="0.2">
      <c r="A272" s="299" t="str">
        <f>A219</f>
        <v>…</v>
      </c>
      <c r="B272" s="493" t="str">
        <f>IF($C$252="","",$C$252*E219*(1+G219))</f>
        <v/>
      </c>
      <c r="C272" s="493" t="str">
        <f>IF($C$252="","",B272/$B$255)</f>
        <v/>
      </c>
      <c r="D272" s="493" t="str">
        <f>IF($C$252="","",B272/$B$256)</f>
        <v/>
      </c>
      <c r="E272" s="493" t="str">
        <f>IF($C$252="","",D272/$B$257)</f>
        <v/>
      </c>
      <c r="F272" s="560"/>
      <c r="H272" s="50"/>
      <c r="I272" s="233"/>
      <c r="J272" s="233"/>
      <c r="K272" s="233"/>
      <c r="L272" s="233"/>
      <c r="M272" s="233"/>
      <c r="N272" s="233"/>
      <c r="O272" s="233"/>
      <c r="P272" s="233"/>
      <c r="Q272" s="233"/>
      <c r="R272" s="233"/>
      <c r="S272" s="233"/>
      <c r="T272" s="233"/>
      <c r="U272" s="233"/>
    </row>
    <row r="273" spans="1:21" x14ac:dyDescent="0.2">
      <c r="A273" s="300" t="str">
        <f>A220</f>
        <v>…</v>
      </c>
      <c r="B273" s="494" t="str">
        <f>IF($C$252="","",$C$252*E220*(1+G220))</f>
        <v/>
      </c>
      <c r="C273" s="494" t="str">
        <f t="shared" ref="C273:C278" si="13">IF($C$252="","",B273/$B$255)</f>
        <v/>
      </c>
      <c r="D273" s="494" t="str">
        <f t="shared" ref="D273:D278" si="14">IF($C$252="","",B273/$B$256)</f>
        <v/>
      </c>
      <c r="E273" s="494" t="str">
        <f t="shared" ref="E273:E278" si="15">IF($C$252="","",D273/$B$257)</f>
        <v/>
      </c>
      <c r="F273" s="560"/>
      <c r="H273" s="50"/>
      <c r="I273" s="233"/>
      <c r="J273" s="233"/>
      <c r="K273" s="233"/>
      <c r="L273" s="233"/>
      <c r="M273" s="233"/>
      <c r="N273" s="233"/>
      <c r="O273" s="233"/>
      <c r="P273" s="233"/>
      <c r="Q273" s="233"/>
      <c r="R273" s="233"/>
      <c r="S273" s="233"/>
      <c r="T273" s="233"/>
      <c r="U273" s="233"/>
    </row>
    <row r="274" spans="1:21" x14ac:dyDescent="0.2">
      <c r="A274" s="300" t="str">
        <f>A221</f>
        <v>…</v>
      </c>
      <c r="B274" s="494" t="str">
        <f>IF($C$252="","",$C$252*E221*(1+G221))</f>
        <v/>
      </c>
      <c r="C274" s="494" t="str">
        <f t="shared" si="13"/>
        <v/>
      </c>
      <c r="D274" s="494" t="str">
        <f t="shared" si="14"/>
        <v/>
      </c>
      <c r="E274" s="494" t="str">
        <f t="shared" si="15"/>
        <v/>
      </c>
      <c r="F274" s="560"/>
      <c r="H274" s="50"/>
      <c r="I274" s="233"/>
      <c r="J274" s="233"/>
      <c r="K274" s="233"/>
      <c r="L274" s="233"/>
      <c r="M274" s="233"/>
      <c r="N274" s="233"/>
      <c r="O274" s="233"/>
      <c r="P274" s="233"/>
      <c r="Q274" s="233"/>
      <c r="R274" s="233"/>
      <c r="S274" s="233"/>
      <c r="T274" s="233"/>
      <c r="U274" s="233"/>
    </row>
    <row r="275" spans="1:21" x14ac:dyDescent="0.2">
      <c r="A275" s="300" t="str">
        <f t="shared" ref="A275:A277" si="16">A222</f>
        <v>…</v>
      </c>
      <c r="B275" s="494" t="str">
        <f t="shared" ref="B275:B276" si="17">IF($C$252="","",$C$252*E222*(1+G222))</f>
        <v/>
      </c>
      <c r="C275" s="494" t="str">
        <f t="shared" ref="C275:C276" si="18">IF($C$252="","",B275/$B$255)</f>
        <v/>
      </c>
      <c r="D275" s="494" t="str">
        <f t="shared" ref="D275:D276" si="19">IF($C$252="","",B275/$B$256)</f>
        <v/>
      </c>
      <c r="E275" s="494" t="str">
        <f t="shared" ref="E275:E276" si="20">IF($C$252="","",D275/$B$257)</f>
        <v/>
      </c>
      <c r="F275" s="560"/>
      <c r="H275" s="50"/>
      <c r="I275" s="233"/>
      <c r="J275" s="233"/>
      <c r="K275" s="233"/>
      <c r="L275" s="233"/>
      <c r="M275" s="233"/>
      <c r="N275" s="233"/>
      <c r="O275" s="233"/>
      <c r="P275" s="233"/>
      <c r="Q275" s="233"/>
      <c r="R275" s="233"/>
      <c r="S275" s="233"/>
      <c r="T275" s="233"/>
      <c r="U275" s="233"/>
    </row>
    <row r="276" spans="1:21" x14ac:dyDescent="0.2">
      <c r="A276" s="300" t="str">
        <f t="shared" si="16"/>
        <v>…</v>
      </c>
      <c r="B276" s="494" t="str">
        <f t="shared" si="17"/>
        <v/>
      </c>
      <c r="C276" s="494" t="str">
        <f t="shared" si="18"/>
        <v/>
      </c>
      <c r="D276" s="494" t="str">
        <f t="shared" si="19"/>
        <v/>
      </c>
      <c r="E276" s="494" t="str">
        <f t="shared" si="20"/>
        <v/>
      </c>
      <c r="F276" s="560"/>
      <c r="H276" s="50"/>
      <c r="I276" s="233"/>
      <c r="J276" s="233"/>
      <c r="K276" s="233"/>
      <c r="L276" s="233"/>
      <c r="M276" s="233"/>
      <c r="N276" s="233"/>
      <c r="O276" s="233"/>
      <c r="P276" s="233"/>
      <c r="Q276" s="233"/>
      <c r="R276" s="233"/>
      <c r="S276" s="233"/>
      <c r="T276" s="233"/>
      <c r="U276" s="233"/>
    </row>
    <row r="277" spans="1:21" x14ac:dyDescent="0.2">
      <c r="A277" s="300" t="str">
        <f t="shared" si="16"/>
        <v>…</v>
      </c>
      <c r="B277" s="494" t="str">
        <f>IF($C$252="","",$C$252*E224*(1+G224))</f>
        <v/>
      </c>
      <c r="C277" s="494" t="str">
        <f t="shared" si="13"/>
        <v/>
      </c>
      <c r="D277" s="494" t="str">
        <f t="shared" si="14"/>
        <v/>
      </c>
      <c r="E277" s="494" t="str">
        <f t="shared" si="15"/>
        <v/>
      </c>
      <c r="F277" s="560"/>
      <c r="H277" s="50"/>
      <c r="I277" s="233"/>
      <c r="J277" s="233"/>
      <c r="K277" s="233"/>
      <c r="L277" s="233"/>
      <c r="M277" s="233"/>
      <c r="N277" s="233"/>
      <c r="O277" s="233"/>
      <c r="P277" s="233"/>
      <c r="Q277" s="233"/>
      <c r="R277" s="233"/>
      <c r="S277" s="233"/>
      <c r="T277" s="233"/>
      <c r="U277" s="233"/>
    </row>
    <row r="278" spans="1:21" x14ac:dyDescent="0.2">
      <c r="A278" s="301" t="str">
        <f t="shared" ref="A278" si="21">A225</f>
        <v>…</v>
      </c>
      <c r="B278" s="495" t="str">
        <f>IF($C$252="","",$C$252*E225*(1+G225))</f>
        <v/>
      </c>
      <c r="C278" s="495" t="str">
        <f t="shared" si="13"/>
        <v/>
      </c>
      <c r="D278" s="495" t="str">
        <f t="shared" si="14"/>
        <v/>
      </c>
      <c r="E278" s="495" t="str">
        <f t="shared" si="15"/>
        <v/>
      </c>
      <c r="F278" s="560"/>
      <c r="H278" s="50"/>
      <c r="I278" s="233"/>
      <c r="J278" s="233"/>
      <c r="K278" s="233"/>
      <c r="L278" s="233"/>
      <c r="M278" s="233"/>
      <c r="N278" s="233"/>
      <c r="O278" s="233"/>
      <c r="P278" s="233"/>
      <c r="Q278" s="233"/>
      <c r="R278" s="233"/>
      <c r="S278" s="233"/>
      <c r="T278" s="233"/>
      <c r="U278" s="233"/>
    </row>
    <row r="279" spans="1:21" ht="15" x14ac:dyDescent="0.25">
      <c r="A279" s="302" t="s">
        <v>30</v>
      </c>
      <c r="B279" s="496">
        <f>SUM(B272:B278)</f>
        <v>0</v>
      </c>
      <c r="C279" s="496">
        <f>SUM(C272:C278)</f>
        <v>0</v>
      </c>
      <c r="D279" s="496">
        <f>SUM(D272:D278)</f>
        <v>0</v>
      </c>
      <c r="E279" s="496">
        <f>SUM(E272:E278)</f>
        <v>0</v>
      </c>
      <c r="F279" s="551"/>
      <c r="H279" s="50"/>
      <c r="I279" s="233"/>
      <c r="J279" s="233"/>
      <c r="K279" s="233"/>
      <c r="L279" s="233"/>
      <c r="M279" s="233"/>
      <c r="N279" s="233"/>
      <c r="O279" s="233"/>
      <c r="P279" s="233"/>
      <c r="Q279" s="233"/>
      <c r="R279" s="233"/>
      <c r="S279" s="233"/>
      <c r="T279" s="233"/>
      <c r="U279" s="233"/>
    </row>
    <row r="280" spans="1:21" ht="15" x14ac:dyDescent="0.25">
      <c r="A280" s="306"/>
      <c r="B280" s="307"/>
      <c r="C280" s="308"/>
      <c r="D280" s="308"/>
      <c r="E280" s="308"/>
      <c r="F280" s="308"/>
      <c r="H280" s="50"/>
      <c r="I280" s="233"/>
      <c r="J280" s="233"/>
      <c r="K280" s="233"/>
      <c r="L280" s="233"/>
      <c r="M280" s="233"/>
      <c r="N280" s="233"/>
      <c r="O280" s="233"/>
      <c r="P280" s="233"/>
      <c r="Q280" s="233"/>
      <c r="R280" s="233"/>
      <c r="S280" s="233"/>
      <c r="T280" s="233"/>
      <c r="U280" s="233"/>
    </row>
    <row r="281" spans="1:21" x14ac:dyDescent="0.2">
      <c r="A281" s="309"/>
      <c r="B281" s="309"/>
      <c r="C281" s="162"/>
      <c r="D281" s="162"/>
      <c r="E281" s="162"/>
      <c r="F281" s="163"/>
      <c r="H281" s="50"/>
      <c r="I281" s="233"/>
      <c r="J281" s="233"/>
      <c r="K281" s="233"/>
      <c r="L281" s="233"/>
      <c r="M281" s="233"/>
      <c r="N281" s="233"/>
      <c r="O281" s="233"/>
      <c r="P281" s="233"/>
      <c r="Q281" s="233"/>
      <c r="R281" s="233"/>
      <c r="S281" s="233"/>
      <c r="T281" s="233"/>
      <c r="U281" s="233"/>
    </row>
    <row r="282" spans="1:21" ht="15.75" x14ac:dyDescent="0.25">
      <c r="A282" s="328" t="s">
        <v>349</v>
      </c>
      <c r="B282" s="274"/>
      <c r="H282" s="50"/>
      <c r="I282" s="233"/>
      <c r="J282" s="233"/>
      <c r="K282" s="233"/>
      <c r="L282" s="233"/>
      <c r="M282" s="233"/>
      <c r="N282" s="233"/>
      <c r="O282" s="233"/>
      <c r="P282" s="233"/>
      <c r="Q282" s="233"/>
      <c r="R282" s="233"/>
      <c r="S282" s="233"/>
      <c r="T282" s="233"/>
      <c r="U282" s="233"/>
    </row>
    <row r="283" spans="1:21" ht="49.5" customHeight="1" x14ac:dyDescent="0.2">
      <c r="A283" s="730"/>
      <c r="B283" s="730"/>
      <c r="C283" s="730"/>
      <c r="D283" s="730"/>
      <c r="E283" s="730"/>
      <c r="F283" s="588"/>
      <c r="H283" s="50"/>
      <c r="I283" s="233"/>
      <c r="J283" s="233"/>
      <c r="K283" s="233"/>
      <c r="L283" s="233"/>
      <c r="M283" s="233"/>
      <c r="N283" s="233"/>
      <c r="O283" s="233"/>
      <c r="P283" s="233"/>
      <c r="Q283" s="233"/>
      <c r="R283" s="233"/>
      <c r="S283" s="233"/>
      <c r="T283" s="233"/>
      <c r="U283" s="233"/>
    </row>
    <row r="284" spans="1:21" ht="14.25" x14ac:dyDescent="0.2">
      <c r="A284" s="310"/>
      <c r="B284" s="311"/>
      <c r="C284" s="312"/>
      <c r="D284" s="312"/>
      <c r="E284" s="312"/>
      <c r="F284" s="312"/>
      <c r="H284" s="50"/>
      <c r="I284" s="233"/>
      <c r="J284" s="233"/>
      <c r="K284" s="233"/>
      <c r="L284" s="233"/>
      <c r="M284" s="233"/>
      <c r="N284" s="233"/>
      <c r="O284" s="233"/>
      <c r="P284" s="233"/>
      <c r="Q284" s="233"/>
      <c r="R284" s="233"/>
      <c r="S284" s="233"/>
      <c r="T284" s="233"/>
      <c r="U284" s="233"/>
    </row>
    <row r="285" spans="1:21" x14ac:dyDescent="0.2">
      <c r="A285" s="726" t="s">
        <v>462</v>
      </c>
      <c r="B285" s="726"/>
      <c r="C285" s="726"/>
      <c r="D285" s="726"/>
      <c r="E285" s="726"/>
      <c r="F285" s="538"/>
      <c r="G285" s="607" t="s">
        <v>463</v>
      </c>
      <c r="H285" s="50"/>
      <c r="I285" s="233"/>
      <c r="J285" s="233"/>
      <c r="K285" s="233"/>
      <c r="L285" s="233"/>
      <c r="M285" s="233"/>
      <c r="N285" s="233"/>
      <c r="O285" s="233"/>
      <c r="P285" s="233"/>
      <c r="Q285" s="233"/>
      <c r="R285" s="233"/>
      <c r="S285" s="233"/>
      <c r="T285" s="233"/>
      <c r="U285" s="233"/>
    </row>
    <row r="286" spans="1:21" x14ac:dyDescent="0.2">
      <c r="A286" s="716" t="s">
        <v>514</v>
      </c>
      <c r="B286" s="726"/>
      <c r="C286" s="726"/>
      <c r="D286" s="726"/>
      <c r="E286" s="726"/>
      <c r="F286" s="538"/>
      <c r="G286" s="539"/>
      <c r="H286" s="50"/>
      <c r="I286" s="233"/>
      <c r="J286" s="233"/>
      <c r="K286" s="233"/>
      <c r="L286" s="233"/>
      <c r="M286" s="233"/>
      <c r="N286" s="233"/>
      <c r="O286" s="233"/>
      <c r="P286" s="233"/>
      <c r="Q286" s="233"/>
      <c r="R286" s="233"/>
      <c r="S286" s="233"/>
      <c r="T286" s="233"/>
      <c r="U286" s="233"/>
    </row>
    <row r="287" spans="1:21" x14ac:dyDescent="0.2">
      <c r="A287" s="417" t="s">
        <v>513</v>
      </c>
      <c r="B287" s="509">
        <f>IF(D39=0,0,IF(B252="",0,B252*(1-E227)/D39))</f>
        <v>0</v>
      </c>
      <c r="C287" s="507" t="s">
        <v>518</v>
      </c>
      <c r="D287" s="418"/>
      <c r="E287" s="418"/>
      <c r="F287" s="538"/>
      <c r="G287" s="539"/>
      <c r="H287" s="50"/>
      <c r="I287" s="233"/>
      <c r="J287" s="233"/>
      <c r="K287" s="233"/>
      <c r="L287" s="233"/>
      <c r="M287" s="233"/>
      <c r="N287" s="233"/>
      <c r="O287" s="233"/>
      <c r="P287" s="233"/>
      <c r="Q287" s="233"/>
      <c r="R287" s="233"/>
      <c r="S287" s="233"/>
      <c r="T287" s="233"/>
      <c r="U287" s="233"/>
    </row>
    <row r="288" spans="1:21" x14ac:dyDescent="0.2">
      <c r="A288" s="506" t="s">
        <v>516</v>
      </c>
      <c r="B288" s="510">
        <f>IF(B287=0,0,365/B287)</f>
        <v>0</v>
      </c>
      <c r="C288" s="507" t="s">
        <v>517</v>
      </c>
      <c r="D288" s="418"/>
      <c r="E288" s="418"/>
      <c r="F288" s="538"/>
      <c r="G288" s="539"/>
      <c r="H288" s="50"/>
      <c r="I288" s="233"/>
      <c r="J288" s="233"/>
      <c r="K288" s="233"/>
      <c r="L288" s="233"/>
      <c r="M288" s="233"/>
      <c r="N288" s="233"/>
      <c r="O288" s="233"/>
      <c r="P288" s="233"/>
      <c r="Q288" s="233"/>
      <c r="R288" s="233"/>
      <c r="S288" s="233"/>
      <c r="T288" s="233"/>
      <c r="U288" s="233"/>
    </row>
    <row r="289" spans="1:21" ht="14.25" x14ac:dyDescent="0.2">
      <c r="A289" s="385"/>
      <c r="B289" s="311"/>
      <c r="C289" s="312"/>
      <c r="D289" s="312"/>
      <c r="E289" s="312"/>
      <c r="F289" s="312"/>
      <c r="H289" s="50"/>
      <c r="I289" s="233"/>
      <c r="J289" s="233"/>
      <c r="K289" s="233"/>
      <c r="L289" s="233"/>
      <c r="M289" s="233"/>
      <c r="N289" s="233"/>
      <c r="O289" s="233"/>
      <c r="P289" s="233"/>
      <c r="Q289" s="233"/>
      <c r="R289" s="233"/>
      <c r="S289" s="233"/>
      <c r="T289" s="233"/>
      <c r="U289" s="233"/>
    </row>
    <row r="290" spans="1:21" ht="14.25" x14ac:dyDescent="0.2">
      <c r="A290" s="386" t="s">
        <v>465</v>
      </c>
      <c r="B290" s="311"/>
      <c r="C290" s="312"/>
      <c r="D290" s="312"/>
      <c r="E290" s="312"/>
      <c r="F290" s="312"/>
      <c r="H290" s="50"/>
      <c r="I290" s="233"/>
      <c r="J290" s="233"/>
      <c r="K290" s="233"/>
      <c r="L290" s="233"/>
      <c r="M290" s="233"/>
      <c r="N290" s="233"/>
      <c r="O290" s="233"/>
      <c r="P290" s="233"/>
      <c r="Q290" s="233"/>
      <c r="R290" s="233"/>
      <c r="S290" s="233"/>
      <c r="T290" s="233"/>
      <c r="U290" s="233"/>
    </row>
    <row r="291" spans="1:21" x14ac:dyDescent="0.2">
      <c r="A291" s="727" t="s">
        <v>466</v>
      </c>
      <c r="B291" s="727"/>
      <c r="C291" s="727"/>
      <c r="D291" s="727"/>
      <c r="E291" s="727"/>
      <c r="F291" s="566"/>
      <c r="H291" s="50"/>
      <c r="I291" s="233"/>
      <c r="J291" s="233"/>
      <c r="K291" s="233"/>
      <c r="L291" s="233"/>
      <c r="M291" s="233"/>
      <c r="N291" s="233"/>
      <c r="O291" s="233"/>
      <c r="P291" s="233"/>
      <c r="Q291" s="233"/>
      <c r="R291" s="233"/>
      <c r="S291" s="233"/>
      <c r="T291" s="233"/>
      <c r="U291" s="233"/>
    </row>
    <row r="292" spans="1:21" ht="9.75" customHeight="1" x14ac:dyDescent="0.2">
      <c r="A292" s="387"/>
      <c r="B292" s="387"/>
      <c r="C292" s="387"/>
      <c r="D292" s="387"/>
      <c r="E292" s="387"/>
      <c r="F292" s="389"/>
      <c r="H292" s="50"/>
      <c r="I292" s="233"/>
      <c r="J292" s="233"/>
      <c r="K292" s="233"/>
      <c r="L292" s="233"/>
      <c r="M292" s="233"/>
      <c r="N292" s="233"/>
      <c r="O292" s="233"/>
      <c r="P292" s="233"/>
      <c r="Q292" s="233"/>
      <c r="R292" s="233"/>
      <c r="S292" s="233"/>
      <c r="T292" s="233"/>
      <c r="U292" s="233"/>
    </row>
    <row r="293" spans="1:21" x14ac:dyDescent="0.2">
      <c r="A293" s="387"/>
      <c r="B293" s="387"/>
      <c r="C293" s="387"/>
      <c r="D293" s="387"/>
      <c r="E293" s="387"/>
      <c r="F293" s="389"/>
      <c r="H293" s="50"/>
      <c r="I293" s="233"/>
      <c r="J293" s="233"/>
      <c r="K293" s="233"/>
      <c r="L293" s="233"/>
      <c r="M293" s="233"/>
      <c r="N293" s="233"/>
      <c r="O293" s="233"/>
      <c r="P293" s="233"/>
      <c r="Q293" s="233"/>
      <c r="R293" s="233"/>
      <c r="S293" s="233"/>
      <c r="T293" s="233"/>
      <c r="U293" s="233"/>
    </row>
    <row r="294" spans="1:21" x14ac:dyDescent="0.2">
      <c r="A294" s="389"/>
      <c r="B294" s="389"/>
      <c r="C294" s="389"/>
      <c r="D294" s="389"/>
      <c r="E294" s="389"/>
      <c r="F294" s="389"/>
      <c r="H294" s="50"/>
      <c r="I294" s="233"/>
      <c r="J294" s="233"/>
      <c r="K294" s="233"/>
      <c r="L294" s="233"/>
      <c r="M294" s="233"/>
      <c r="N294" s="233"/>
      <c r="O294" s="233"/>
      <c r="P294" s="233"/>
      <c r="Q294" s="233"/>
      <c r="R294" s="233"/>
      <c r="S294" s="233"/>
      <c r="T294" s="233"/>
      <c r="U294" s="233"/>
    </row>
    <row r="295" spans="1:21" x14ac:dyDescent="0.2">
      <c r="A295" s="389" t="s">
        <v>467</v>
      </c>
      <c r="B295" s="389"/>
      <c r="C295" s="389"/>
      <c r="D295" s="389"/>
      <c r="E295" s="389"/>
      <c r="F295" s="389"/>
      <c r="H295" s="50"/>
      <c r="I295" s="233"/>
      <c r="J295" s="233"/>
      <c r="K295" s="233"/>
      <c r="L295" s="233"/>
      <c r="M295" s="233"/>
      <c r="N295" s="233"/>
      <c r="O295" s="233"/>
      <c r="P295" s="233"/>
      <c r="Q295" s="233"/>
      <c r="R295" s="233"/>
      <c r="S295" s="233"/>
      <c r="T295" s="233"/>
      <c r="U295" s="233"/>
    </row>
    <row r="296" spans="1:21" x14ac:dyDescent="0.2">
      <c r="A296" s="389"/>
      <c r="B296" s="389"/>
      <c r="C296" s="389"/>
      <c r="D296" s="389"/>
      <c r="E296" s="389"/>
      <c r="F296" s="389"/>
      <c r="H296" s="50"/>
      <c r="I296" s="233"/>
      <c r="J296" s="233"/>
      <c r="K296" s="233"/>
      <c r="L296" s="233"/>
      <c r="M296" s="233"/>
      <c r="N296" s="233"/>
      <c r="O296" s="233"/>
      <c r="P296" s="233"/>
      <c r="Q296" s="233"/>
      <c r="R296" s="233"/>
      <c r="S296" s="233"/>
      <c r="T296" s="233"/>
      <c r="U296" s="233"/>
    </row>
    <row r="297" spans="1:21" ht="21" customHeight="1" x14ac:dyDescent="0.2">
      <c r="A297" s="744" t="s">
        <v>468</v>
      </c>
      <c r="B297" s="758"/>
      <c r="C297" s="758"/>
      <c r="D297" s="758"/>
      <c r="E297" s="758"/>
      <c r="F297" s="570"/>
      <c r="G297" s="598"/>
      <c r="H297" s="50"/>
      <c r="I297" s="233"/>
      <c r="J297" s="233"/>
      <c r="K297" s="233"/>
      <c r="L297" s="233"/>
      <c r="M297" s="233"/>
      <c r="N297" s="233"/>
      <c r="O297" s="233"/>
      <c r="P297" s="233"/>
      <c r="Q297" s="233"/>
      <c r="R297" s="233"/>
      <c r="S297" s="233"/>
      <c r="T297" s="233"/>
      <c r="U297" s="233"/>
    </row>
    <row r="298" spans="1:21" ht="14.25" x14ac:dyDescent="0.2">
      <c r="A298" s="310"/>
      <c r="B298" s="311"/>
      <c r="C298" s="312"/>
      <c r="D298" s="312"/>
      <c r="E298" s="312"/>
      <c r="F298" s="312"/>
      <c r="H298" s="50"/>
      <c r="I298" s="233"/>
      <c r="J298" s="233"/>
      <c r="K298" s="233"/>
      <c r="L298" s="233"/>
      <c r="M298" s="233"/>
      <c r="N298" s="233"/>
      <c r="O298" s="233"/>
      <c r="P298" s="233"/>
      <c r="Q298" s="233"/>
      <c r="R298" s="233"/>
      <c r="S298" s="233"/>
      <c r="T298" s="233"/>
      <c r="U298" s="233"/>
    </row>
    <row r="299" spans="1:21" ht="14.25" x14ac:dyDescent="0.2">
      <c r="A299" s="310"/>
      <c r="B299" s="311"/>
      <c r="C299" s="312"/>
      <c r="D299" s="312"/>
      <c r="E299" s="312"/>
      <c r="F299" s="312"/>
      <c r="H299" s="50"/>
      <c r="I299" s="233"/>
      <c r="J299" s="233"/>
      <c r="K299" s="233"/>
      <c r="L299" s="233"/>
      <c r="M299" s="233"/>
      <c r="N299" s="233"/>
      <c r="O299" s="233"/>
      <c r="P299" s="233"/>
      <c r="Q299" s="233"/>
      <c r="R299" s="233"/>
      <c r="S299" s="233"/>
      <c r="T299" s="233"/>
      <c r="U299" s="233"/>
    </row>
    <row r="300" spans="1:21" ht="14.25" x14ac:dyDescent="0.2">
      <c r="A300" s="313" t="s">
        <v>278</v>
      </c>
      <c r="B300" s="312"/>
      <c r="C300" s="212"/>
      <c r="D300" s="212"/>
      <c r="E300" s="212"/>
      <c r="G300" s="536"/>
      <c r="H300" s="50"/>
      <c r="I300" s="233"/>
      <c r="J300" s="233"/>
      <c r="K300" s="233"/>
      <c r="L300" s="233"/>
      <c r="M300" s="233"/>
      <c r="N300" s="233"/>
      <c r="O300" s="233"/>
      <c r="P300" s="233"/>
      <c r="Q300" s="233"/>
      <c r="R300" s="233"/>
      <c r="S300" s="233"/>
      <c r="T300" s="233"/>
      <c r="U300" s="233"/>
    </row>
    <row r="301" spans="1:21" ht="15.75" x14ac:dyDescent="0.25">
      <c r="A301" s="314"/>
      <c r="B301" s="314"/>
      <c r="C301" s="212"/>
      <c r="D301" s="212"/>
      <c r="E301" s="212"/>
      <c r="G301" s="607" t="s">
        <v>214</v>
      </c>
      <c r="H301" s="50"/>
      <c r="I301" s="233"/>
      <c r="J301" s="233"/>
      <c r="K301" s="233"/>
      <c r="L301" s="233"/>
      <c r="M301" s="233"/>
      <c r="N301" s="233"/>
      <c r="O301" s="233"/>
      <c r="P301" s="233"/>
      <c r="Q301" s="233"/>
      <c r="R301" s="233"/>
      <c r="S301" s="233"/>
      <c r="T301" s="233"/>
      <c r="U301" s="233"/>
    </row>
    <row r="302" spans="1:21" ht="15.75" x14ac:dyDescent="0.25">
      <c r="A302" s="289" t="s">
        <v>257</v>
      </c>
      <c r="B302" s="274"/>
      <c r="H302" s="50"/>
      <c r="I302" s="233"/>
      <c r="J302" s="233"/>
      <c r="K302" s="233"/>
      <c r="L302" s="233"/>
      <c r="M302" s="233"/>
      <c r="N302" s="233"/>
      <c r="O302" s="233"/>
      <c r="P302" s="233"/>
      <c r="Q302" s="233"/>
      <c r="R302" s="233"/>
      <c r="S302" s="233"/>
      <c r="T302" s="233"/>
      <c r="U302" s="233"/>
    </row>
    <row r="303" spans="1:21" x14ac:dyDescent="0.2">
      <c r="A303" s="275"/>
      <c r="B303" s="275"/>
      <c r="C303" s="185"/>
      <c r="D303" s="185"/>
      <c r="E303" s="185"/>
      <c r="F303" s="163"/>
      <c r="H303" s="50"/>
      <c r="I303" s="233"/>
      <c r="J303" s="233"/>
      <c r="K303" s="233"/>
      <c r="L303" s="233"/>
      <c r="M303" s="233"/>
      <c r="N303" s="233"/>
      <c r="O303" s="233"/>
      <c r="P303" s="233"/>
      <c r="Q303" s="233"/>
      <c r="R303" s="233"/>
      <c r="S303" s="233"/>
      <c r="T303" s="233"/>
      <c r="U303" s="233"/>
    </row>
    <row r="304" spans="1:21" ht="39" customHeight="1" x14ac:dyDescent="0.2">
      <c r="A304" s="728" t="s">
        <v>491</v>
      </c>
      <c r="B304" s="729"/>
      <c r="C304" s="729"/>
      <c r="D304" s="729"/>
      <c r="E304" s="729"/>
      <c r="F304" s="589"/>
      <c r="H304" s="50"/>
      <c r="I304" s="233"/>
      <c r="J304" s="233"/>
      <c r="K304" s="233"/>
      <c r="L304" s="233"/>
      <c r="M304" s="233"/>
      <c r="N304" s="233"/>
      <c r="O304" s="233"/>
      <c r="P304" s="233"/>
      <c r="Q304" s="233"/>
      <c r="R304" s="233"/>
      <c r="S304" s="233"/>
      <c r="T304" s="233"/>
      <c r="U304" s="233"/>
    </row>
    <row r="305" spans="1:21" x14ac:dyDescent="0.2">
      <c r="A305" s="412" t="s">
        <v>492</v>
      </c>
      <c r="B305" s="413"/>
      <c r="C305" s="413"/>
      <c r="D305" s="413"/>
      <c r="E305" s="413"/>
      <c r="F305" s="589"/>
      <c r="H305" s="50"/>
      <c r="I305" s="233"/>
      <c r="J305" s="233"/>
      <c r="K305" s="233"/>
      <c r="L305" s="233"/>
      <c r="M305" s="233"/>
      <c r="N305" s="233"/>
      <c r="O305" s="233"/>
      <c r="P305" s="233"/>
      <c r="Q305" s="233"/>
      <c r="R305" s="233"/>
      <c r="S305" s="233"/>
      <c r="T305" s="233"/>
      <c r="U305" s="233"/>
    </row>
    <row r="306" spans="1:21" x14ac:dyDescent="0.2">
      <c r="A306" s="275"/>
      <c r="B306" s="275"/>
      <c r="C306" s="391"/>
      <c r="D306" s="391"/>
      <c r="E306" s="391"/>
      <c r="F306" s="163"/>
      <c r="H306" s="50"/>
      <c r="I306" s="233"/>
      <c r="J306" s="233"/>
      <c r="K306" s="233"/>
      <c r="L306" s="233"/>
      <c r="M306" s="233"/>
      <c r="N306" s="233"/>
      <c r="O306" s="233"/>
      <c r="P306" s="233"/>
      <c r="Q306" s="233"/>
      <c r="R306" s="233"/>
      <c r="S306" s="233"/>
      <c r="T306" s="233"/>
      <c r="U306" s="233"/>
    </row>
    <row r="307" spans="1:21" x14ac:dyDescent="0.2">
      <c r="A307" s="755" t="s">
        <v>417</v>
      </c>
      <c r="B307" s="756"/>
      <c r="C307" s="756"/>
      <c r="D307" s="756"/>
      <c r="E307" s="756"/>
      <c r="F307" s="317"/>
      <c r="H307" s="50"/>
      <c r="I307" s="233"/>
      <c r="J307" s="233"/>
      <c r="K307" s="233"/>
      <c r="L307" s="233"/>
      <c r="M307" s="233"/>
      <c r="N307" s="233"/>
      <c r="O307" s="233"/>
      <c r="P307" s="233"/>
      <c r="Q307" s="233"/>
      <c r="R307" s="233"/>
      <c r="S307" s="233"/>
      <c r="T307" s="233"/>
      <c r="U307" s="233"/>
    </row>
    <row r="308" spans="1:21" x14ac:dyDescent="0.2">
      <c r="A308" s="714" t="s">
        <v>418</v>
      </c>
      <c r="B308" s="715"/>
      <c r="C308" s="715"/>
      <c r="D308" s="715"/>
      <c r="E308" s="715"/>
      <c r="F308" s="590"/>
      <c r="H308" s="50"/>
      <c r="I308" s="233"/>
      <c r="J308" s="233"/>
      <c r="K308" s="233"/>
      <c r="L308" s="233"/>
      <c r="M308" s="233"/>
      <c r="N308" s="233"/>
      <c r="O308" s="233"/>
      <c r="P308" s="233"/>
      <c r="Q308" s="233"/>
      <c r="R308" s="233"/>
      <c r="S308" s="233"/>
      <c r="T308" s="233"/>
      <c r="U308" s="233"/>
    </row>
    <row r="309" spans="1:21" x14ac:dyDescent="0.2">
      <c r="A309" s="162" t="s">
        <v>239</v>
      </c>
      <c r="B309" s="309"/>
      <c r="C309" s="162"/>
      <c r="D309" s="162"/>
      <c r="E309" s="162"/>
      <c r="F309" s="163"/>
      <c r="H309" s="50"/>
      <c r="I309" s="233"/>
      <c r="J309" s="233"/>
      <c r="K309" s="233"/>
      <c r="L309" s="233"/>
      <c r="M309" s="233"/>
      <c r="N309" s="233"/>
      <c r="O309" s="233"/>
      <c r="P309" s="233"/>
      <c r="Q309" s="233"/>
      <c r="R309" s="233"/>
      <c r="S309" s="233"/>
      <c r="T309" s="233"/>
      <c r="U309" s="233"/>
    </row>
    <row r="310" spans="1:21" x14ac:dyDescent="0.2">
      <c r="A310" s="164" t="s">
        <v>240</v>
      </c>
      <c r="B310" s="309"/>
      <c r="C310" s="162"/>
      <c r="D310" s="162"/>
      <c r="E310" s="162"/>
      <c r="F310" s="163"/>
      <c r="H310" s="50"/>
      <c r="I310" s="233"/>
      <c r="J310" s="233"/>
      <c r="K310" s="233"/>
      <c r="L310" s="233"/>
      <c r="M310" s="233"/>
      <c r="N310" s="233"/>
      <c r="O310" s="233"/>
      <c r="P310" s="233"/>
      <c r="Q310" s="233"/>
      <c r="R310" s="233"/>
      <c r="S310" s="233"/>
      <c r="T310" s="233"/>
      <c r="U310" s="233"/>
    </row>
    <row r="311" spans="1:21" x14ac:dyDescent="0.2">
      <c r="A311" s="309"/>
      <c r="B311" s="309"/>
      <c r="C311" s="162"/>
      <c r="D311" s="162"/>
      <c r="E311" s="162"/>
      <c r="F311" s="163"/>
      <c r="H311" s="50"/>
      <c r="I311" s="233"/>
      <c r="J311" s="233"/>
      <c r="K311" s="233"/>
      <c r="L311" s="233"/>
      <c r="M311" s="233"/>
      <c r="N311" s="233"/>
      <c r="O311" s="233"/>
      <c r="P311" s="233"/>
      <c r="Q311" s="233"/>
      <c r="R311" s="233"/>
      <c r="S311" s="233"/>
      <c r="T311" s="233"/>
      <c r="U311" s="233"/>
    </row>
    <row r="312" spans="1:21" ht="20.25" customHeight="1" x14ac:dyDescent="0.2">
      <c r="A312" s="315" t="s">
        <v>193</v>
      </c>
      <c r="B312" s="309"/>
      <c r="C312" s="162"/>
      <c r="D312" s="162"/>
      <c r="E312" s="162"/>
      <c r="F312" s="163"/>
      <c r="H312" s="50"/>
      <c r="I312" s="233"/>
      <c r="J312" s="233"/>
      <c r="K312" s="233"/>
      <c r="L312" s="233"/>
      <c r="M312" s="233"/>
      <c r="N312" s="233"/>
      <c r="O312" s="233"/>
      <c r="P312" s="233"/>
      <c r="Q312" s="233"/>
      <c r="R312" s="233"/>
      <c r="S312" s="233"/>
      <c r="T312" s="233"/>
      <c r="U312" s="233"/>
    </row>
    <row r="313" spans="1:21" x14ac:dyDescent="0.2">
      <c r="A313" s="313"/>
      <c r="B313" s="316"/>
      <c r="C313" s="317"/>
      <c r="D313" s="317"/>
      <c r="E313" s="317"/>
      <c r="F313" s="317"/>
      <c r="H313" s="50"/>
      <c r="I313" s="233"/>
      <c r="J313" s="233"/>
      <c r="K313" s="233"/>
      <c r="L313" s="233"/>
      <c r="M313" s="233"/>
      <c r="N313" s="233"/>
      <c r="O313" s="233"/>
      <c r="P313" s="233"/>
      <c r="Q313" s="233"/>
      <c r="R313" s="233"/>
      <c r="S313" s="233"/>
      <c r="T313" s="233"/>
      <c r="U313" s="233"/>
    </row>
    <row r="314" spans="1:21" x14ac:dyDescent="0.2">
      <c r="A314" s="313"/>
      <c r="B314" s="317"/>
      <c r="C314" s="162"/>
      <c r="D314" s="162"/>
      <c r="E314" s="162"/>
      <c r="F314" s="163"/>
      <c r="G314" s="536"/>
      <c r="H314" s="50"/>
      <c r="I314" s="233"/>
      <c r="J314" s="233"/>
      <c r="K314" s="233"/>
      <c r="L314" s="233"/>
      <c r="M314" s="233"/>
      <c r="N314" s="233"/>
      <c r="O314" s="233"/>
      <c r="P314" s="233"/>
      <c r="Q314" s="233"/>
      <c r="R314" s="233"/>
      <c r="S314" s="233"/>
      <c r="T314" s="233"/>
      <c r="U314" s="233"/>
    </row>
    <row r="315" spans="1:21" x14ac:dyDescent="0.2">
      <c r="A315" s="313" t="s">
        <v>278</v>
      </c>
      <c r="B315" s="309"/>
      <c r="C315" s="162"/>
      <c r="D315" s="162"/>
      <c r="E315" s="162"/>
      <c r="F315" s="163"/>
      <c r="G315" s="536"/>
      <c r="H315" s="50"/>
      <c r="I315" s="233"/>
      <c r="J315" s="233"/>
      <c r="K315" s="233"/>
      <c r="L315" s="233"/>
      <c r="M315" s="233"/>
      <c r="N315" s="233"/>
      <c r="O315" s="233"/>
      <c r="P315" s="233"/>
      <c r="Q315" s="233"/>
      <c r="R315" s="233"/>
      <c r="S315" s="233"/>
      <c r="T315" s="233"/>
      <c r="U315" s="233"/>
    </row>
    <row r="316" spans="1:21" x14ac:dyDescent="0.2">
      <c r="A316" s="309"/>
      <c r="B316" s="309"/>
      <c r="C316" s="162"/>
      <c r="D316" s="162"/>
      <c r="E316" s="162"/>
      <c r="F316" s="163"/>
      <c r="H316" s="50"/>
      <c r="I316" s="233"/>
      <c r="J316" s="233"/>
      <c r="K316" s="233"/>
      <c r="L316" s="233"/>
      <c r="M316" s="233"/>
      <c r="N316" s="233"/>
      <c r="O316" s="233"/>
      <c r="P316" s="233"/>
      <c r="Q316" s="233"/>
      <c r="R316" s="233"/>
      <c r="S316" s="233"/>
      <c r="T316" s="233"/>
      <c r="U316" s="233"/>
    </row>
    <row r="317" spans="1:21" x14ac:dyDescent="0.2">
      <c r="A317" s="309"/>
      <c r="B317" s="309"/>
      <c r="C317" s="162"/>
      <c r="D317" s="162"/>
      <c r="E317" s="162"/>
      <c r="F317" s="163"/>
      <c r="G317" s="607" t="s">
        <v>214</v>
      </c>
      <c r="H317" s="50"/>
      <c r="I317" s="233"/>
      <c r="J317" s="233"/>
      <c r="K317" s="233"/>
      <c r="L317" s="233"/>
      <c r="M317" s="233"/>
      <c r="N317" s="233"/>
      <c r="O317" s="233"/>
      <c r="P317" s="233"/>
      <c r="Q317" s="233"/>
      <c r="R317" s="233"/>
      <c r="S317" s="233"/>
      <c r="T317" s="233"/>
      <c r="U317" s="233"/>
    </row>
    <row r="318" spans="1:21" ht="15.75" x14ac:dyDescent="0.25">
      <c r="A318" s="318" t="s">
        <v>258</v>
      </c>
      <c r="B318" s="314"/>
      <c r="C318" s="212"/>
      <c r="D318" s="212"/>
      <c r="E318" s="212"/>
      <c r="H318" s="50"/>
      <c r="I318" s="233"/>
      <c r="J318" s="233"/>
      <c r="K318" s="233"/>
      <c r="L318" s="233"/>
      <c r="M318" s="233"/>
      <c r="N318" s="233"/>
      <c r="O318" s="233"/>
      <c r="P318" s="233"/>
      <c r="Q318" s="233"/>
      <c r="R318" s="233"/>
      <c r="S318" s="233"/>
      <c r="T318" s="233"/>
      <c r="U318" s="233"/>
    </row>
    <row r="319" spans="1:21" x14ac:dyDescent="0.2">
      <c r="A319" s="309"/>
      <c r="B319" s="309"/>
      <c r="C319" s="199"/>
      <c r="D319" s="199"/>
      <c r="E319" s="199"/>
      <c r="F319" s="186"/>
      <c r="H319" s="50"/>
      <c r="I319" s="233"/>
      <c r="J319" s="233"/>
      <c r="K319" s="233"/>
      <c r="L319" s="233"/>
      <c r="M319" s="233"/>
      <c r="N319" s="233"/>
      <c r="O319" s="233"/>
      <c r="P319" s="233"/>
      <c r="Q319" s="233"/>
      <c r="R319" s="233"/>
      <c r="S319" s="233"/>
      <c r="T319" s="233"/>
      <c r="U319" s="233"/>
    </row>
    <row r="320" spans="1:21" ht="23.25" customHeight="1" x14ac:dyDescent="0.2">
      <c r="A320" s="718" t="s">
        <v>527</v>
      </c>
      <c r="B320" s="719"/>
      <c r="C320" s="719"/>
      <c r="D320" s="719"/>
      <c r="E320" s="719"/>
      <c r="F320" s="534"/>
      <c r="H320" s="50"/>
      <c r="I320" s="233"/>
      <c r="J320" s="233"/>
      <c r="K320" s="233"/>
      <c r="L320" s="233"/>
      <c r="M320" s="233"/>
      <c r="N320" s="233"/>
      <c r="O320" s="233"/>
      <c r="P320" s="233"/>
      <c r="Q320" s="233"/>
      <c r="R320" s="233"/>
      <c r="S320" s="233"/>
      <c r="T320" s="233"/>
      <c r="U320" s="233"/>
    </row>
    <row r="321" spans="1:21" x14ac:dyDescent="0.2">
      <c r="A321" s="319" t="s">
        <v>380</v>
      </c>
      <c r="B321" s="497">
        <v>0</v>
      </c>
      <c r="C321" s="320"/>
      <c r="D321" s="320"/>
      <c r="E321" s="320"/>
      <c r="F321" s="320"/>
      <c r="H321" s="50"/>
      <c r="I321" s="233"/>
      <c r="J321" s="233"/>
      <c r="K321" s="233"/>
      <c r="L321" s="233"/>
      <c r="M321" s="233"/>
      <c r="N321" s="233"/>
      <c r="O321" s="233"/>
      <c r="P321" s="233"/>
      <c r="Q321" s="233"/>
      <c r="R321" s="233"/>
      <c r="S321" s="233"/>
      <c r="T321" s="233"/>
      <c r="U321" s="233"/>
    </row>
    <row r="322" spans="1:21" x14ac:dyDescent="0.2">
      <c r="A322" s="321" t="s">
        <v>381</v>
      </c>
      <c r="B322" s="498">
        <v>0</v>
      </c>
      <c r="C322" s="320"/>
      <c r="D322" s="320"/>
      <c r="E322" s="320"/>
      <c r="F322" s="320"/>
      <c r="H322" s="50"/>
      <c r="I322" s="233"/>
      <c r="J322" s="233"/>
      <c r="K322" s="233"/>
      <c r="L322" s="233"/>
      <c r="M322" s="233"/>
      <c r="N322" s="233"/>
      <c r="O322" s="233"/>
      <c r="P322" s="233"/>
      <c r="Q322" s="233"/>
      <c r="R322" s="233"/>
      <c r="S322" s="233"/>
      <c r="T322" s="233"/>
      <c r="U322" s="233"/>
    </row>
    <row r="323" spans="1:21" ht="12" customHeight="1" x14ac:dyDescent="0.2">
      <c r="A323" s="212"/>
      <c r="B323" s="212"/>
      <c r="C323" s="212"/>
      <c r="D323" s="212"/>
      <c r="E323" s="212"/>
      <c r="G323" s="165"/>
      <c r="H323" s="166"/>
      <c r="I323" s="167"/>
      <c r="J323" s="167"/>
      <c r="K323" s="167"/>
      <c r="L323" s="167"/>
      <c r="M323" s="167"/>
      <c r="N323" s="167"/>
      <c r="O323" s="167"/>
      <c r="P323" s="167"/>
      <c r="Q323" s="167"/>
      <c r="R323" s="167"/>
      <c r="S323" s="233"/>
      <c r="T323" s="233"/>
      <c r="U323" s="233"/>
    </row>
    <row r="324" spans="1:21" s="325" customFormat="1" x14ac:dyDescent="0.2">
      <c r="A324" s="322"/>
      <c r="B324" s="322"/>
      <c r="C324" s="322"/>
      <c r="D324" s="322"/>
      <c r="E324" s="322"/>
      <c r="F324" s="322"/>
      <c r="G324" s="323"/>
      <c r="H324" s="324"/>
      <c r="I324" s="322"/>
      <c r="J324" s="322"/>
      <c r="K324" s="322"/>
      <c r="L324" s="322"/>
      <c r="M324" s="322"/>
      <c r="N324" s="322"/>
      <c r="O324" s="322"/>
      <c r="P324" s="322"/>
      <c r="Q324" s="322"/>
      <c r="R324" s="322"/>
    </row>
    <row r="325" spans="1:21" ht="31.5" customHeight="1" x14ac:dyDescent="0.2">
      <c r="A325" s="757" t="s">
        <v>350</v>
      </c>
      <c r="B325" s="757"/>
      <c r="C325" s="757"/>
      <c r="D325" s="757"/>
      <c r="E325" s="757"/>
      <c r="F325" s="537"/>
      <c r="G325" s="165"/>
      <c r="H325" s="166"/>
      <c r="I325" s="167"/>
      <c r="J325" s="167"/>
      <c r="K325" s="167"/>
      <c r="L325" s="167"/>
      <c r="M325" s="167"/>
      <c r="N325" s="167"/>
      <c r="O325" s="167"/>
      <c r="P325" s="167"/>
      <c r="Q325" s="167"/>
      <c r="R325" s="167"/>
      <c r="S325" s="233"/>
      <c r="T325" s="233"/>
      <c r="U325" s="233"/>
    </row>
    <row r="326" spans="1:21" ht="108.75" customHeight="1" x14ac:dyDescent="0.2">
      <c r="A326" s="730"/>
      <c r="B326" s="730"/>
      <c r="C326" s="730"/>
      <c r="D326" s="730"/>
      <c r="E326" s="730"/>
      <c r="F326" s="588"/>
      <c r="G326" s="165"/>
      <c r="H326" s="166"/>
      <c r="I326" s="167"/>
      <c r="J326" s="167"/>
      <c r="K326" s="167"/>
      <c r="L326" s="167"/>
      <c r="M326" s="167"/>
      <c r="N326" s="167"/>
      <c r="O326" s="167"/>
      <c r="P326" s="167"/>
      <c r="Q326" s="167"/>
      <c r="R326" s="167"/>
      <c r="S326" s="233"/>
      <c r="T326" s="233"/>
      <c r="U326" s="233"/>
    </row>
    <row r="327" spans="1:21" ht="12" customHeight="1" x14ac:dyDescent="0.2">
      <c r="A327" s="276"/>
      <c r="B327" s="276"/>
      <c r="C327" s="276"/>
      <c r="D327" s="276"/>
      <c r="E327" s="276"/>
      <c r="F327" s="541"/>
      <c r="G327" s="165"/>
      <c r="H327" s="166"/>
      <c r="I327" s="167"/>
      <c r="J327" s="167"/>
      <c r="K327" s="167"/>
      <c r="L327" s="167"/>
      <c r="M327" s="167"/>
      <c r="N327" s="167"/>
      <c r="O327" s="167"/>
      <c r="P327" s="167"/>
      <c r="Q327" s="167"/>
      <c r="R327" s="167"/>
      <c r="S327" s="233"/>
      <c r="T327" s="233"/>
      <c r="U327" s="233"/>
    </row>
    <row r="328" spans="1:21" ht="12" customHeight="1" x14ac:dyDescent="0.2">
      <c r="A328" s="724" t="s">
        <v>279</v>
      </c>
      <c r="B328" s="724"/>
      <c r="C328" s="724"/>
      <c r="D328" s="724"/>
      <c r="E328" s="724"/>
      <c r="F328" s="532"/>
      <c r="G328" s="599"/>
      <c r="H328" s="166"/>
      <c r="I328" s="167"/>
      <c r="J328" s="167"/>
      <c r="K328" s="167"/>
      <c r="L328" s="167"/>
      <c r="M328" s="167"/>
      <c r="N328" s="167"/>
      <c r="O328" s="167"/>
      <c r="P328" s="167"/>
      <c r="Q328" s="167"/>
      <c r="R328" s="167"/>
      <c r="S328" s="233"/>
      <c r="T328" s="233"/>
      <c r="U328" s="233"/>
    </row>
    <row r="329" spans="1:21" ht="12" customHeight="1" x14ac:dyDescent="0.2">
      <c r="A329" s="326"/>
      <c r="B329" s="326"/>
      <c r="C329" s="326"/>
      <c r="D329" s="326"/>
      <c r="E329" s="326"/>
      <c r="F329" s="532"/>
      <c r="G329" s="597"/>
      <c r="H329" s="166"/>
      <c r="I329" s="167"/>
      <c r="J329" s="167"/>
      <c r="K329" s="167"/>
      <c r="L329" s="167"/>
      <c r="M329" s="167"/>
      <c r="N329" s="167"/>
      <c r="O329" s="167"/>
      <c r="P329" s="167"/>
      <c r="Q329" s="167"/>
      <c r="R329" s="167"/>
      <c r="S329" s="233"/>
      <c r="T329" s="233"/>
      <c r="U329" s="233"/>
    </row>
    <row r="330" spans="1:21" ht="12" customHeight="1" x14ac:dyDescent="0.2">
      <c r="A330" s="310"/>
      <c r="B330" s="311"/>
      <c r="C330" s="312"/>
      <c r="D330" s="312"/>
      <c r="E330" s="326"/>
      <c r="F330" s="532"/>
      <c r="G330" s="597"/>
      <c r="H330" s="50"/>
      <c r="I330" s="233"/>
      <c r="J330" s="233"/>
      <c r="K330" s="233"/>
      <c r="L330" s="233"/>
      <c r="M330" s="233"/>
      <c r="N330" s="233"/>
      <c r="O330" s="233"/>
      <c r="P330" s="233"/>
      <c r="Q330" s="233"/>
      <c r="R330" s="233"/>
      <c r="S330" s="233"/>
      <c r="T330" s="233"/>
      <c r="U330" s="233"/>
    </row>
    <row r="331" spans="1:21" ht="12" customHeight="1" x14ac:dyDescent="0.2">
      <c r="A331" s="326"/>
      <c r="B331" s="326"/>
      <c r="C331" s="326"/>
      <c r="D331" s="326"/>
      <c r="E331" s="326"/>
      <c r="F331" s="532"/>
      <c r="G331" s="597"/>
      <c r="H331" s="50"/>
      <c r="I331" s="233"/>
      <c r="J331" s="233"/>
      <c r="K331" s="233"/>
      <c r="L331" s="233"/>
      <c r="M331" s="233"/>
      <c r="N331" s="233"/>
      <c r="O331" s="233"/>
      <c r="P331" s="233"/>
      <c r="Q331" s="233"/>
      <c r="R331" s="233"/>
      <c r="S331" s="233"/>
      <c r="T331" s="233"/>
      <c r="U331" s="233"/>
    </row>
    <row r="332" spans="1:21" ht="20.25" customHeight="1" x14ac:dyDescent="0.2">
      <c r="A332" s="716" t="s">
        <v>280</v>
      </c>
      <c r="B332" s="716"/>
      <c r="C332" s="716"/>
      <c r="D332" s="716"/>
      <c r="E332" s="716"/>
      <c r="F332" s="533"/>
      <c r="G332" s="165"/>
      <c r="H332" s="50"/>
      <c r="I332" s="233"/>
      <c r="J332" s="233"/>
      <c r="K332" s="233"/>
      <c r="L332" s="233"/>
      <c r="M332" s="233"/>
      <c r="N332" s="233"/>
      <c r="O332" s="233"/>
      <c r="P332" s="233"/>
      <c r="Q332" s="233"/>
      <c r="R332" s="233"/>
      <c r="S332" s="233"/>
      <c r="T332" s="233"/>
      <c r="U332" s="233"/>
    </row>
    <row r="333" spans="1:21" ht="12" customHeight="1" x14ac:dyDescent="0.2">
      <c r="A333" s="717"/>
      <c r="B333" s="717"/>
      <c r="C333" s="717"/>
      <c r="D333" s="717"/>
      <c r="E333" s="717"/>
      <c r="F333" s="591"/>
      <c r="G333" s="165"/>
      <c r="H333" s="50"/>
      <c r="I333" s="233"/>
      <c r="J333" s="233"/>
      <c r="K333" s="233"/>
      <c r="L333" s="233"/>
      <c r="M333" s="233"/>
      <c r="N333" s="233"/>
      <c r="O333" s="233"/>
      <c r="P333" s="233"/>
      <c r="Q333" s="233"/>
      <c r="R333" s="233"/>
      <c r="S333" s="233"/>
      <c r="T333" s="233"/>
      <c r="U333" s="233"/>
    </row>
    <row r="334" spans="1:21" ht="20.25" customHeight="1" x14ac:dyDescent="0.2">
      <c r="A334" s="327" t="s">
        <v>281</v>
      </c>
      <c r="B334" s="327"/>
      <c r="C334" s="327"/>
      <c r="D334" s="327"/>
      <c r="E334" s="327"/>
      <c r="F334" s="533"/>
      <c r="G334" s="165"/>
      <c r="H334" s="50"/>
      <c r="I334" s="233"/>
      <c r="J334" s="233"/>
      <c r="K334" s="233"/>
      <c r="L334" s="233"/>
      <c r="M334" s="233"/>
      <c r="N334" s="233"/>
      <c r="O334" s="233"/>
      <c r="P334" s="233"/>
      <c r="Q334" s="233"/>
      <c r="R334" s="233"/>
      <c r="S334" s="233"/>
      <c r="T334" s="233"/>
      <c r="U334" s="233"/>
    </row>
    <row r="335" spans="1:21" ht="12" customHeight="1" x14ac:dyDescent="0.2">
      <c r="A335" s="717"/>
      <c r="B335" s="717"/>
      <c r="C335" s="717"/>
      <c r="D335" s="717"/>
      <c r="E335" s="717"/>
      <c r="F335" s="591"/>
      <c r="G335" s="165"/>
      <c r="H335" s="50"/>
      <c r="I335" s="233"/>
      <c r="J335" s="233"/>
      <c r="K335" s="233"/>
      <c r="L335" s="233"/>
      <c r="M335" s="233"/>
      <c r="N335" s="233"/>
      <c r="O335" s="233"/>
      <c r="P335" s="233"/>
      <c r="Q335" s="233"/>
      <c r="R335" s="233"/>
      <c r="S335" s="233"/>
      <c r="T335" s="233"/>
      <c r="U335" s="233"/>
    </row>
    <row r="336" spans="1:21" ht="12" customHeight="1" x14ac:dyDescent="0.2">
      <c r="A336" s="317"/>
      <c r="B336" s="317"/>
      <c r="C336" s="317"/>
      <c r="D336" s="317"/>
      <c r="E336" s="317"/>
      <c r="F336" s="317"/>
      <c r="G336" s="165"/>
      <c r="H336" s="50"/>
      <c r="I336" s="233"/>
      <c r="J336" s="233"/>
      <c r="K336" s="233"/>
      <c r="L336" s="233"/>
      <c r="M336" s="233"/>
      <c r="N336" s="233"/>
      <c r="O336" s="233"/>
      <c r="P336" s="233"/>
      <c r="Q336" s="233"/>
      <c r="R336" s="233"/>
      <c r="S336" s="233"/>
      <c r="T336" s="233"/>
      <c r="U336" s="233"/>
    </row>
    <row r="337" spans="1:21" ht="12" customHeight="1" x14ac:dyDescent="0.2">
      <c r="A337" s="327"/>
      <c r="B337" s="327"/>
      <c r="C337" s="327"/>
      <c r="D337" s="327"/>
      <c r="E337" s="327"/>
      <c r="F337" s="533"/>
      <c r="G337" s="607" t="s">
        <v>214</v>
      </c>
      <c r="H337" s="50"/>
      <c r="I337" s="233"/>
      <c r="J337" s="233"/>
      <c r="K337" s="233"/>
      <c r="L337" s="233"/>
      <c r="M337" s="233"/>
      <c r="N337" s="233"/>
      <c r="O337" s="233"/>
      <c r="P337" s="233"/>
      <c r="Q337" s="233"/>
      <c r="R337" s="233"/>
      <c r="S337" s="233"/>
      <c r="T337" s="233"/>
      <c r="U337" s="233"/>
    </row>
    <row r="338" spans="1:21" x14ac:dyDescent="0.2">
      <c r="A338" s="162"/>
      <c r="B338" s="162"/>
      <c r="C338" s="162"/>
      <c r="D338" s="162"/>
      <c r="E338" s="162"/>
      <c r="F338" s="163"/>
      <c r="H338" s="50"/>
      <c r="I338" s="233"/>
      <c r="J338" s="233"/>
      <c r="K338" s="233"/>
      <c r="L338" s="233"/>
      <c r="M338" s="233"/>
      <c r="N338" s="233"/>
      <c r="O338" s="233"/>
      <c r="P338" s="233"/>
      <c r="Q338" s="233"/>
      <c r="R338" s="233"/>
      <c r="S338" s="233"/>
      <c r="T338" s="233"/>
      <c r="U338" s="233"/>
    </row>
    <row r="339" spans="1:21" ht="18" x14ac:dyDescent="0.25">
      <c r="A339" s="644" t="s">
        <v>144</v>
      </c>
      <c r="B339" s="644"/>
      <c r="C339" s="373"/>
      <c r="D339" s="374"/>
      <c r="E339" s="373"/>
      <c r="F339" s="592"/>
      <c r="H339" s="50"/>
      <c r="I339" s="233"/>
      <c r="J339" s="233"/>
      <c r="K339" s="233"/>
      <c r="L339" s="233"/>
      <c r="M339" s="233"/>
      <c r="N339" s="233"/>
      <c r="O339" s="233"/>
      <c r="P339" s="233"/>
      <c r="Q339" s="233"/>
      <c r="R339" s="233"/>
      <c r="S339" s="233"/>
      <c r="T339" s="233"/>
      <c r="U339" s="233"/>
    </row>
    <row r="340" spans="1:21" x14ac:dyDescent="0.2">
      <c r="A340" s="309"/>
      <c r="B340" s="309"/>
      <c r="C340" s="199"/>
      <c r="D340" s="199"/>
      <c r="E340" s="199"/>
      <c r="F340" s="186"/>
      <c r="H340" s="50"/>
      <c r="I340" s="233"/>
      <c r="J340" s="233"/>
      <c r="K340" s="233"/>
      <c r="L340" s="233"/>
      <c r="M340" s="233"/>
      <c r="N340" s="233"/>
      <c r="O340" s="233"/>
      <c r="P340" s="233"/>
      <c r="Q340" s="233"/>
      <c r="R340" s="233"/>
      <c r="S340" s="233"/>
      <c r="T340" s="233"/>
      <c r="U340" s="233"/>
    </row>
    <row r="341" spans="1:21" ht="42" customHeight="1" x14ac:dyDescent="0.2">
      <c r="A341" s="716" t="s">
        <v>382</v>
      </c>
      <c r="B341" s="716"/>
      <c r="C341" s="716"/>
      <c r="D341" s="716"/>
      <c r="E341" s="716"/>
      <c r="F341" s="533"/>
      <c r="G341" s="607" t="s">
        <v>214</v>
      </c>
      <c r="H341" s="50"/>
      <c r="I341" s="233"/>
      <c r="J341" s="233"/>
      <c r="K341" s="233"/>
      <c r="L341" s="233"/>
      <c r="M341" s="233"/>
      <c r="N341" s="233"/>
      <c r="O341" s="233"/>
      <c r="P341" s="233"/>
      <c r="Q341" s="233"/>
      <c r="R341" s="233"/>
      <c r="S341" s="233"/>
      <c r="T341" s="233"/>
      <c r="U341" s="233"/>
    </row>
    <row r="342" spans="1:21" x14ac:dyDescent="0.2">
      <c r="A342" s="309"/>
      <c r="B342" s="309"/>
      <c r="C342" s="199"/>
      <c r="D342" s="199"/>
      <c r="E342" s="199"/>
      <c r="F342" s="186"/>
      <c r="H342" s="50"/>
      <c r="I342" s="233"/>
      <c r="J342" s="233"/>
      <c r="K342" s="233"/>
      <c r="L342" s="233"/>
      <c r="M342" s="233"/>
      <c r="N342" s="233"/>
      <c r="O342" s="233"/>
      <c r="P342" s="233"/>
      <c r="Q342" s="233"/>
      <c r="R342" s="233"/>
      <c r="S342" s="233"/>
      <c r="T342" s="233"/>
      <c r="U342" s="233"/>
    </row>
    <row r="343" spans="1:21" x14ac:dyDescent="0.2">
      <c r="A343" s="370" t="s">
        <v>310</v>
      </c>
      <c r="B343" s="151"/>
      <c r="C343" s="151"/>
      <c r="D343" s="212"/>
      <c r="E343" s="29"/>
      <c r="F343" s="582"/>
      <c r="G343" s="600"/>
      <c r="H343" s="50"/>
      <c r="I343" s="233"/>
      <c r="J343" s="233"/>
      <c r="K343" s="233"/>
      <c r="L343" s="233"/>
      <c r="M343" s="233"/>
      <c r="N343" s="233"/>
      <c r="O343" s="233"/>
      <c r="P343" s="233"/>
      <c r="Q343" s="233"/>
      <c r="R343" s="233"/>
      <c r="S343" s="233"/>
      <c r="T343" s="233"/>
      <c r="U343" s="233"/>
    </row>
    <row r="344" spans="1:21" ht="15.75" x14ac:dyDescent="0.2">
      <c r="A344" s="708"/>
      <c r="B344" s="708"/>
      <c r="C344" s="708"/>
      <c r="D344" s="212"/>
      <c r="E344" s="212"/>
      <c r="H344" s="50"/>
      <c r="I344" s="233"/>
      <c r="J344" s="233"/>
      <c r="K344" s="233"/>
      <c r="L344" s="233"/>
      <c r="M344" s="233"/>
      <c r="N344" s="233"/>
      <c r="O344" s="233"/>
      <c r="P344" s="233"/>
      <c r="Q344" s="233"/>
      <c r="R344" s="233"/>
      <c r="S344" s="233"/>
      <c r="T344" s="233"/>
      <c r="U344" s="233"/>
    </row>
    <row r="345" spans="1:21" x14ac:dyDescent="0.2">
      <c r="A345" s="212"/>
      <c r="B345" s="212"/>
      <c r="C345" s="212"/>
      <c r="D345" s="212"/>
      <c r="E345" s="212"/>
      <c r="H345" s="50"/>
      <c r="I345" s="233"/>
      <c r="J345" s="233"/>
      <c r="K345" s="233"/>
      <c r="L345" s="233"/>
      <c r="M345" s="233"/>
      <c r="N345" s="233"/>
      <c r="O345" s="233"/>
      <c r="P345" s="233"/>
      <c r="Q345" s="233"/>
      <c r="R345" s="233"/>
      <c r="S345" s="233"/>
      <c r="T345" s="233"/>
      <c r="U345" s="233"/>
    </row>
    <row r="346" spans="1:21" x14ac:dyDescent="0.2">
      <c r="H346" s="50"/>
      <c r="I346" s="233"/>
      <c r="J346" s="233"/>
      <c r="K346" s="233"/>
      <c r="L346" s="233"/>
      <c r="M346" s="233"/>
      <c r="N346" s="233"/>
      <c r="O346" s="233"/>
      <c r="P346" s="233"/>
      <c r="Q346" s="233"/>
      <c r="R346" s="233"/>
      <c r="S346" s="233"/>
      <c r="T346" s="233"/>
      <c r="U346" s="233"/>
    </row>
    <row r="347" spans="1:21" x14ac:dyDescent="0.2">
      <c r="H347" s="50"/>
      <c r="I347" s="233"/>
      <c r="J347" s="233"/>
      <c r="K347" s="233"/>
      <c r="L347" s="233"/>
      <c r="M347" s="233"/>
      <c r="N347" s="233"/>
      <c r="O347" s="233"/>
      <c r="P347" s="233"/>
      <c r="Q347" s="233"/>
      <c r="R347" s="233"/>
      <c r="S347" s="233"/>
      <c r="T347" s="233"/>
      <c r="U347" s="233"/>
    </row>
    <row r="348" spans="1:21" x14ac:dyDescent="0.2">
      <c r="H348" s="50"/>
      <c r="I348" s="233"/>
      <c r="J348" s="233"/>
      <c r="K348" s="233"/>
      <c r="L348" s="233"/>
      <c r="M348" s="233"/>
      <c r="N348" s="233"/>
      <c r="O348" s="233"/>
      <c r="P348" s="233"/>
      <c r="Q348" s="233"/>
      <c r="R348" s="233"/>
      <c r="S348" s="233"/>
      <c r="T348" s="233"/>
      <c r="U348" s="233"/>
    </row>
  </sheetData>
  <sheetProtection password="CF43" sheet="1" objects="1" scenarios="1" formatCells="0" formatRows="0" insertHyperlinks="0" selectLockedCells="1"/>
  <mergeCells count="111">
    <mergeCell ref="G183:H183"/>
    <mergeCell ref="J182:U182"/>
    <mergeCell ref="A233:E233"/>
    <mergeCell ref="G141:H141"/>
    <mergeCell ref="G185:I185"/>
    <mergeCell ref="G149:H149"/>
    <mergeCell ref="G151:I151"/>
    <mergeCell ref="G153:H153"/>
    <mergeCell ref="G207:I207"/>
    <mergeCell ref="G208:I208"/>
    <mergeCell ref="A215:E215"/>
    <mergeCell ref="A186:C186"/>
    <mergeCell ref="A212:B212"/>
    <mergeCell ref="A208:C208"/>
    <mergeCell ref="G156:H156"/>
    <mergeCell ref="G157:H157"/>
    <mergeCell ref="G158:H158"/>
    <mergeCell ref="G154:H154"/>
    <mergeCell ref="G155:H155"/>
    <mergeCell ref="G184:I184"/>
    <mergeCell ref="G191:J191"/>
    <mergeCell ref="G189:I189"/>
    <mergeCell ref="G159:H159"/>
    <mergeCell ref="G173:J173"/>
    <mergeCell ref="G171:H171"/>
    <mergeCell ref="G180:I180"/>
    <mergeCell ref="A244:E244"/>
    <mergeCell ref="A326:E326"/>
    <mergeCell ref="A11:E11"/>
    <mergeCell ref="A307:E307"/>
    <mergeCell ref="A325:E325"/>
    <mergeCell ref="A105:B105"/>
    <mergeCell ref="A297:E297"/>
    <mergeCell ref="A231:B231"/>
    <mergeCell ref="A206:C206"/>
    <mergeCell ref="A130:B130"/>
    <mergeCell ref="A127:B127"/>
    <mergeCell ref="A137:E137"/>
    <mergeCell ref="A136:E136"/>
    <mergeCell ref="A134:C134"/>
    <mergeCell ref="A120:B120"/>
    <mergeCell ref="A125:B125"/>
    <mergeCell ref="A126:B126"/>
    <mergeCell ref="A285:E285"/>
    <mergeCell ref="B259:E259"/>
    <mergeCell ref="B270:E270"/>
    <mergeCell ref="A103:B103"/>
    <mergeCell ref="A108:B108"/>
    <mergeCell ref="A171:C171"/>
    <mergeCell ref="A129:B129"/>
    <mergeCell ref="A5:E5"/>
    <mergeCell ref="A19:E19"/>
    <mergeCell ref="A13:E13"/>
    <mergeCell ref="A14:E14"/>
    <mergeCell ref="A72:E72"/>
    <mergeCell ref="A69:B69"/>
    <mergeCell ref="A17:B17"/>
    <mergeCell ref="A36:C36"/>
    <mergeCell ref="A20:E20"/>
    <mergeCell ref="A24:C24"/>
    <mergeCell ref="A25:C25"/>
    <mergeCell ref="C52:E52"/>
    <mergeCell ref="A55:B55"/>
    <mergeCell ref="A344:C344"/>
    <mergeCell ref="A112:E112"/>
    <mergeCell ref="A113:E113"/>
    <mergeCell ref="A123:B123"/>
    <mergeCell ref="A128:B128"/>
    <mergeCell ref="A248:E248"/>
    <mergeCell ref="A249:E249"/>
    <mergeCell ref="A308:E308"/>
    <mergeCell ref="A332:E332"/>
    <mergeCell ref="A333:E333"/>
    <mergeCell ref="A320:E320"/>
    <mergeCell ref="A341:E341"/>
    <mergeCell ref="A121:B121"/>
    <mergeCell ref="A335:E335"/>
    <mergeCell ref="A339:B339"/>
    <mergeCell ref="A227:D227"/>
    <mergeCell ref="A117:B117"/>
    <mergeCell ref="A207:C207"/>
    <mergeCell ref="A328:E328"/>
    <mergeCell ref="A242:B242"/>
    <mergeCell ref="A286:E286"/>
    <mergeCell ref="A291:E291"/>
    <mergeCell ref="A304:E304"/>
    <mergeCell ref="A283:E283"/>
    <mergeCell ref="G1:H1"/>
    <mergeCell ref="A97:B97"/>
    <mergeCell ref="A124:B124"/>
    <mergeCell ref="A116:B116"/>
    <mergeCell ref="A104:B104"/>
    <mergeCell ref="A15:E15"/>
    <mergeCell ref="A38:C38"/>
    <mergeCell ref="A50:E50"/>
    <mergeCell ref="A49:E49"/>
    <mergeCell ref="A122:B122"/>
    <mergeCell ref="A100:B100"/>
    <mergeCell ref="A101:B101"/>
    <mergeCell ref="A94:B94"/>
    <mergeCell ref="A95:B95"/>
    <mergeCell ref="A96:B96"/>
    <mergeCell ref="A106:B106"/>
    <mergeCell ref="A107:B107"/>
    <mergeCell ref="A118:B118"/>
    <mergeCell ref="A119:B119"/>
    <mergeCell ref="A99:B99"/>
    <mergeCell ref="A22:E22"/>
    <mergeCell ref="G74:I74"/>
    <mergeCell ref="A102:B102"/>
    <mergeCell ref="A98:B98"/>
  </mergeCells>
  <phoneticPr fontId="8" type="noConversion"/>
  <hyperlinks>
    <hyperlink ref="A7" location="financieringsplan" display="Financiering"/>
    <hyperlink ref="A6" location="investeringsplan" display="Investeringen"/>
    <hyperlink ref="A8" location="vastekosten" display="Vaste kosten"/>
    <hyperlink ref="A9" location="marges" display="Marges"/>
    <hyperlink ref="A90" location="verkl_passiva" display="Totaal passiva"/>
    <hyperlink ref="A191" location="verkl_verplkosten" display="Verplaatsingskosten"/>
    <hyperlink ref="G173" r:id="rId1"/>
    <hyperlink ref="G178" r:id="rId2"/>
    <hyperlink ref="G191" r:id="rId3" location="N"/>
    <hyperlink ref="G179" r:id="rId4"/>
    <hyperlink ref="G67" location="top_financieel" display="top ▲"/>
    <hyperlink ref="G81" r:id="rId5"/>
    <hyperlink ref="G141" r:id="rId6" display="http://belastingen.vlaanderen.be/nlapps/default.asp"/>
    <hyperlink ref="G74" r:id="rId7" display="http://www.vlao.be/images_sub/pdf/subsidies/Brochure financiering.pdf"/>
    <hyperlink ref="G1" location="'beschrijvend luik'!A1" display="terug naar het beschrijvend luik ▲"/>
    <hyperlink ref="A10" location="doodpuntomzet" display="5.5 Doodpuntomzet"/>
    <hyperlink ref="G52" location="verkl_afschrijvingen" display="Afschrijvingen"/>
    <hyperlink ref="G86" location="verkl_kaskrediet" display="Kaskrediet"/>
    <hyperlink ref="G87" location="verkl_leverancierskrediet" display="Leverancierskrediet"/>
    <hyperlink ref="G80" location="verkl_achtergestlening" display="Achtergestelde lening"/>
    <hyperlink ref="G75" location="verkl_eigeninbreng" display="Eigen inbreng:"/>
    <hyperlink ref="G149" r:id="rId8" display="lijst van erkende boekhouders"/>
    <hyperlink ref="G151" r:id="rId9" display="mogelijkheid tot subsidie via de Vlaamse overheid: "/>
    <hyperlink ref="G153" r:id="rId10" display="bedragen vennootschapsbijdrage"/>
    <hyperlink ref="G154" r:id="rId11" display="kostprijs neerlegging jaarrekening"/>
    <hyperlink ref="G155" r:id="rId12" display="provinciebelastingen - provincie Antwerpen"/>
    <hyperlink ref="G156" r:id="rId13" display="provinciebelastingen - provincie Limburg"/>
    <hyperlink ref="G157" r:id="rId14" display="provinciebelastingen - provincie Oost-Vlaanderen"/>
    <hyperlink ref="G158" r:id="rId15" display="provinciebelastingen - provincie Vlaams-Brabant"/>
    <hyperlink ref="G159" r:id="rId16" display="provinciebelastingen - provincie West-Vlaanderen"/>
    <hyperlink ref="G163" r:id="rId17" display="beurskalender"/>
    <hyperlink ref="G164" r:id="rId18" display="gids voor websitehouders"/>
    <hyperlink ref="G171" r:id="rId19" display="overzicht mogelijke vergunningen:"/>
    <hyperlink ref="G180" r:id="rId20" display="berekening van de kost van SABAM en de billijke vergoeding"/>
    <hyperlink ref="H182" r:id="rId21" display="berekening van uw loon"/>
    <hyperlink ref="G183" r:id="rId22" display="berekening van de sociale bijdragen"/>
    <hyperlink ref="G186" r:id="rId23"/>
    <hyperlink ref="G184" r:id="rId24"/>
    <hyperlink ref="G189" r:id="rId25" display="mogelijkheid tot subsidie via de Vlaamse overheid"/>
    <hyperlink ref="G14" location="verkl_btw" display="BTW"/>
    <hyperlink ref="G17" location="verkl_investering" display="Investeringen"/>
    <hyperlink ref="G25" location="verkl_goodwill" display="Goodwill"/>
    <hyperlink ref="G37" location="verkl_vlottactiva" display="Vlottende activa"/>
    <hyperlink ref="G40" location="verkl_klantenvordering" display="Vorderingen op klanten"/>
    <hyperlink ref="G43" location="verkl_voortefinbtw" display="Voor te financieren BTW"/>
    <hyperlink ref="G55" location="verkl_octrooi" display="Octrooien, licenties"/>
    <hyperlink ref="G69" location="verkl_financiering" display="Financiering"/>
    <hyperlink ref="G134" location="verkl_vastekosten" display="Vaste kosten"/>
    <hyperlink ref="G136" location="verkl_variabkosten" display="Variabele kosten"/>
    <hyperlink ref="G201" location="verkl_leasingkosten" display="Leasingkosten"/>
    <hyperlink ref="G207" location="verkl_totkost_bedrecben" display="  Totaal vaste kosten bedrijfseconomische benadering"/>
    <hyperlink ref="G208" location="verkl_totkost_kasstroomben" display="  Totaal vaste kosten kasstroombenadering"/>
    <hyperlink ref="G212" location="verkl_marge" display="Marges"/>
    <hyperlink ref="G231" location="verkl_doodpuntomzet" display="Doodpuntomzet"/>
    <hyperlink ref="G132" location="top_financieel" display="top ▲"/>
    <hyperlink ref="G210" location="top_financieel" display="top ▲"/>
    <hyperlink ref="G229" location="top_financieel" display="top ▲"/>
    <hyperlink ref="G240" location="top_financieel" display="top ▲"/>
    <hyperlink ref="G337" location="top_financieel" display="top ▲"/>
    <hyperlink ref="G341" location="top_financieel" display="top ▲"/>
    <hyperlink ref="A308:E308" location="bron_omgevanalyse" display="marktaandeel concurrenten, sectorstudies, leveranciersinfo, omzet concurrentie,… zie bronnen omgevingsanalyse"/>
    <hyperlink ref="A11:D11" location="haalbaarheidstoets" display="5.6 Haalbaarheidstoets (interne haalbaarheid, externe haalbaarheid, omzetprognose)"/>
    <hyperlink ref="A343" location="'beschrijvend luik'!top" display="terug naar het beschrijvend luik ▲"/>
    <hyperlink ref="G149:H149" r:id="rId26" display="Lijst van erkende boekhouders"/>
    <hyperlink ref="G154:H154" r:id="rId27" display="kostprijs neerlegging jaarrekening"/>
    <hyperlink ref="G38" location="verkl_voorraad" display="Voorraad"/>
    <hyperlink ref="G285" location="verkl_voorraadnotatie" display="Voorraadrotatie"/>
    <hyperlink ref="G301" location="top_financieel" display="top ▲"/>
    <hyperlink ref="G317" location="top_financieel" display="top ▲"/>
    <hyperlink ref="A291:E291" location="investeringsplan" display="Is uw beginvoorraad (zie 5.1 investeringen) voldoende groot om uw verkopen te realiseren?"/>
    <hyperlink ref="G185:I185" r:id="rId28" display="    - Verzekering gewaarborgd inkomen"/>
    <hyperlink ref="G182" location="verkl_ondernemersloon" display="ondernemersloon"/>
    <hyperlink ref="A305" r:id="rId29"/>
    <hyperlink ref="A22:E22" location="detail_oprichtingskosten" display="Ga naar het tabblad &quot;detail van de investeringen&quot; om alle bedragen van deze tabel in te vullen."/>
  </hyperlinks>
  <printOptions horizontalCentered="1"/>
  <pageMargins left="0.55118110236220474" right="0.43307086614173229" top="0.78740157480314965" bottom="0.6692913385826772" header="0.51181102362204722" footer="0.35433070866141736"/>
  <pageSetup paperSize="9" scale="85" orientation="portrait" horizontalDpi="300" verticalDpi="300" r:id="rId30"/>
  <headerFooter alignWithMargins="0">
    <oddFooter>&amp;C&amp;"Arial,Cursief"&amp;8Startkompas: financieel luik&amp;R&amp;"Arial,Cursief"&amp;8p. &amp;P</oddFooter>
  </headerFooter>
  <rowBreaks count="3" manualBreakCount="3">
    <brk id="47" max="4" man="1"/>
    <brk id="241" max="16383" man="1"/>
    <brk id="344" max="4" man="1"/>
  </rowBreaks>
  <drawing r:id="rId31"/>
  <legacyDrawing r:id="rId32"/>
  <mc:AlternateContent xmlns:mc="http://schemas.openxmlformats.org/markup-compatibility/2006">
    <mc:Choice Requires="x14">
      <controls>
        <mc:AlternateContent xmlns:mc="http://schemas.openxmlformats.org/markup-compatibility/2006">
          <mc:Choice Requires="x14">
            <control shapeId="2049" r:id="rId33" name="Check Box 1">
              <controlPr defaultSize="0" autoFill="0" autoLine="0" autoPict="0">
                <anchor moveWithCells="1">
                  <from>
                    <xdr:col>0</xdr:col>
                    <xdr:colOff>923925</xdr:colOff>
                    <xdr:row>297</xdr:row>
                    <xdr:rowOff>0</xdr:rowOff>
                  </from>
                  <to>
                    <xdr:col>0</xdr:col>
                    <xdr:colOff>1447800</xdr:colOff>
                    <xdr:row>298</xdr:row>
                    <xdr:rowOff>38100</xdr:rowOff>
                  </to>
                </anchor>
              </controlPr>
            </control>
          </mc:Choice>
        </mc:AlternateContent>
        <mc:AlternateContent xmlns:mc="http://schemas.openxmlformats.org/markup-compatibility/2006">
          <mc:Choice Requires="x14">
            <control shapeId="2050" r:id="rId34" name="Check Box 2">
              <controlPr defaultSize="0" autoFill="0" autoLine="0" autoPict="0">
                <anchor moveWithCells="1">
                  <from>
                    <xdr:col>0</xdr:col>
                    <xdr:colOff>123825</xdr:colOff>
                    <xdr:row>297</xdr:row>
                    <xdr:rowOff>0</xdr:rowOff>
                  </from>
                  <to>
                    <xdr:col>0</xdr:col>
                    <xdr:colOff>638175</xdr:colOff>
                    <xdr:row>298</xdr:row>
                    <xdr:rowOff>38100</xdr:rowOff>
                  </to>
                </anchor>
              </controlPr>
            </control>
          </mc:Choice>
        </mc:AlternateContent>
        <mc:AlternateContent xmlns:mc="http://schemas.openxmlformats.org/markup-compatibility/2006">
          <mc:Choice Requires="x14">
            <control shapeId="2051" r:id="rId35" name="Check Box 3">
              <controlPr defaultSize="0" autoFill="0" autoLine="0" autoPict="0">
                <anchor moveWithCells="1">
                  <from>
                    <xdr:col>0</xdr:col>
                    <xdr:colOff>923925</xdr:colOff>
                    <xdr:row>312</xdr:row>
                    <xdr:rowOff>0</xdr:rowOff>
                  </from>
                  <to>
                    <xdr:col>0</xdr:col>
                    <xdr:colOff>1466850</xdr:colOff>
                    <xdr:row>313</xdr:row>
                    <xdr:rowOff>57150</xdr:rowOff>
                  </to>
                </anchor>
              </controlPr>
            </control>
          </mc:Choice>
        </mc:AlternateContent>
        <mc:AlternateContent xmlns:mc="http://schemas.openxmlformats.org/markup-compatibility/2006">
          <mc:Choice Requires="x14">
            <control shapeId="2052" r:id="rId36" name="Check Box 4">
              <controlPr defaultSize="0" autoFill="0" autoLine="0" autoPict="0">
                <anchor moveWithCells="1">
                  <from>
                    <xdr:col>0</xdr:col>
                    <xdr:colOff>123825</xdr:colOff>
                    <xdr:row>312</xdr:row>
                    <xdr:rowOff>0</xdr:rowOff>
                  </from>
                  <to>
                    <xdr:col>0</xdr:col>
                    <xdr:colOff>638175</xdr:colOff>
                    <xdr:row>313</xdr:row>
                    <xdr:rowOff>57150</xdr:rowOff>
                  </to>
                </anchor>
              </controlPr>
            </control>
          </mc:Choice>
        </mc:AlternateContent>
        <mc:AlternateContent xmlns:mc="http://schemas.openxmlformats.org/markup-compatibility/2006">
          <mc:Choice Requires="x14">
            <control shapeId="2053" r:id="rId37" name="Check Box 5">
              <controlPr defaultSize="0" autoFill="0" autoLine="0" autoPict="0">
                <anchor moveWithCells="1">
                  <from>
                    <xdr:col>0</xdr:col>
                    <xdr:colOff>923925</xdr:colOff>
                    <xdr:row>329</xdr:row>
                    <xdr:rowOff>0</xdr:rowOff>
                  </from>
                  <to>
                    <xdr:col>0</xdr:col>
                    <xdr:colOff>1485900</xdr:colOff>
                    <xdr:row>330</xdr:row>
                    <xdr:rowOff>66675</xdr:rowOff>
                  </to>
                </anchor>
              </controlPr>
            </control>
          </mc:Choice>
        </mc:AlternateContent>
        <mc:AlternateContent xmlns:mc="http://schemas.openxmlformats.org/markup-compatibility/2006">
          <mc:Choice Requires="x14">
            <control shapeId="2054" r:id="rId38" name="Check Box 6">
              <controlPr defaultSize="0" autoFill="0" autoLine="0" autoPict="0">
                <anchor moveWithCells="1">
                  <from>
                    <xdr:col>0</xdr:col>
                    <xdr:colOff>123825</xdr:colOff>
                    <xdr:row>329</xdr:row>
                    <xdr:rowOff>0</xdr:rowOff>
                  </from>
                  <to>
                    <xdr:col>0</xdr:col>
                    <xdr:colOff>638175</xdr:colOff>
                    <xdr:row>330</xdr:row>
                    <xdr:rowOff>66675</xdr:rowOff>
                  </to>
                </anchor>
              </controlPr>
            </control>
          </mc:Choice>
        </mc:AlternateContent>
        <mc:AlternateContent xmlns:mc="http://schemas.openxmlformats.org/markup-compatibility/2006">
          <mc:Choice Requires="x14">
            <control shapeId="2057" r:id="rId39" name="Check Box 9">
              <controlPr defaultSize="0" autoFill="0" autoLine="0" autoPict="0">
                <anchor moveWithCells="1">
                  <from>
                    <xdr:col>0</xdr:col>
                    <xdr:colOff>123825</xdr:colOff>
                    <xdr:row>292</xdr:row>
                    <xdr:rowOff>0</xdr:rowOff>
                  </from>
                  <to>
                    <xdr:col>0</xdr:col>
                    <xdr:colOff>638175</xdr:colOff>
                    <xdr:row>293</xdr:row>
                    <xdr:rowOff>57150</xdr:rowOff>
                  </to>
                </anchor>
              </controlPr>
            </control>
          </mc:Choice>
        </mc:AlternateContent>
        <mc:AlternateContent xmlns:mc="http://schemas.openxmlformats.org/markup-compatibility/2006">
          <mc:Choice Requires="x14">
            <control shapeId="2058" r:id="rId40" name="Check Box 10">
              <controlPr defaultSize="0" autoFill="0" autoLine="0" autoPict="0">
                <anchor moveWithCells="1">
                  <from>
                    <xdr:col>0</xdr:col>
                    <xdr:colOff>923925</xdr:colOff>
                    <xdr:row>292</xdr:row>
                    <xdr:rowOff>0</xdr:rowOff>
                  </from>
                  <to>
                    <xdr:col>0</xdr:col>
                    <xdr:colOff>1447800</xdr:colOff>
                    <xdr:row>293</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defaultRowHeight="12.75" x14ac:dyDescent="0.2"/>
  <sheetData>
    <row r="1" spans="1:1" ht="14.25" x14ac:dyDescent="0.2">
      <c r="A1" s="3" t="s">
        <v>45</v>
      </c>
    </row>
    <row r="2" spans="1:1" ht="14.25" x14ac:dyDescent="0.2">
      <c r="A2" s="3" t="s">
        <v>46</v>
      </c>
    </row>
    <row r="3" spans="1:1" ht="14.25" x14ac:dyDescent="0.2">
      <c r="A3" s="3" t="s">
        <v>47</v>
      </c>
    </row>
  </sheetData>
  <phoneticPr fontId="8"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8"/>
  <sheetViews>
    <sheetView showGridLines="0" zoomScaleNormal="100" workbookViewId="0">
      <selection activeCell="A4" sqref="A4:B4"/>
    </sheetView>
  </sheetViews>
  <sheetFormatPr defaultColWidth="9.140625" defaultRowHeight="12.75" x14ac:dyDescent="0.2"/>
  <cols>
    <col min="1" max="1" width="56" style="152" customWidth="1"/>
    <col min="2" max="2" width="14.7109375" style="329" customWidth="1"/>
    <col min="3" max="4" width="14.7109375" style="152" customWidth="1"/>
    <col min="5" max="5" width="28.5703125" style="330" customWidth="1"/>
    <col min="6" max="16384" width="9.140625" style="152"/>
  </cols>
  <sheetData>
    <row r="1" spans="1:6" ht="18" x14ac:dyDescent="0.25">
      <c r="A1" s="150" t="s">
        <v>293</v>
      </c>
    </row>
    <row r="2" spans="1:6" ht="24" customHeight="1" x14ac:dyDescent="0.25">
      <c r="A2" s="150"/>
      <c r="E2" s="152"/>
    </row>
    <row r="3" spans="1:6" x14ac:dyDescent="0.2">
      <c r="A3" s="362" t="s">
        <v>294</v>
      </c>
      <c r="B3" s="363"/>
      <c r="C3" s="343" t="s">
        <v>23</v>
      </c>
      <c r="E3" s="334"/>
      <c r="F3" s="233"/>
    </row>
    <row r="4" spans="1:6" x14ac:dyDescent="0.2">
      <c r="A4" s="787" t="s">
        <v>331</v>
      </c>
      <c r="B4" s="788"/>
      <c r="C4" s="499">
        <v>0</v>
      </c>
      <c r="E4" s="334"/>
      <c r="F4" s="233"/>
    </row>
    <row r="5" spans="1:6" x14ac:dyDescent="0.2">
      <c r="A5" s="789" t="s">
        <v>295</v>
      </c>
      <c r="B5" s="790"/>
      <c r="C5" s="500">
        <v>0</v>
      </c>
      <c r="E5" s="334"/>
      <c r="F5" s="65"/>
    </row>
    <row r="6" spans="1:6" x14ac:dyDescent="0.2">
      <c r="A6" s="791" t="s">
        <v>301</v>
      </c>
      <c r="B6" s="792"/>
      <c r="C6" s="501">
        <v>0</v>
      </c>
      <c r="E6" s="335"/>
      <c r="F6" s="233"/>
    </row>
    <row r="7" spans="1:6" s="337" customFormat="1" x14ac:dyDescent="0.2">
      <c r="A7" s="782" t="s">
        <v>30</v>
      </c>
      <c r="B7" s="784"/>
      <c r="C7" s="442">
        <f>SUM(C4:C6)</f>
        <v>0</v>
      </c>
      <c r="D7" s="336"/>
      <c r="E7" s="357" t="s">
        <v>309</v>
      </c>
      <c r="F7" s="336"/>
    </row>
    <row r="8" spans="1:6" x14ac:dyDescent="0.2">
      <c r="A8" s="364"/>
      <c r="B8" s="268"/>
      <c r="C8" s="280"/>
      <c r="D8" s="280"/>
      <c r="E8" s="335"/>
      <c r="F8" s="233"/>
    </row>
    <row r="9" spans="1:6" x14ac:dyDescent="0.2">
      <c r="A9" s="359" t="s">
        <v>299</v>
      </c>
      <c r="B9" s="365"/>
      <c r="C9" s="333" t="s">
        <v>23</v>
      </c>
      <c r="D9" s="333" t="s">
        <v>24</v>
      </c>
      <c r="E9" s="338"/>
      <c r="F9" s="233"/>
    </row>
    <row r="10" spans="1:6" x14ac:dyDescent="0.2">
      <c r="A10" s="787" t="s">
        <v>296</v>
      </c>
      <c r="B10" s="788"/>
      <c r="C10" s="499">
        <v>0</v>
      </c>
      <c r="D10" s="499">
        <v>0</v>
      </c>
      <c r="E10" s="335"/>
      <c r="F10" s="233"/>
    </row>
    <row r="11" spans="1:6" x14ac:dyDescent="0.2">
      <c r="A11" s="789" t="s">
        <v>297</v>
      </c>
      <c r="B11" s="790"/>
      <c r="C11" s="500">
        <v>0</v>
      </c>
      <c r="D11" s="500">
        <v>0</v>
      </c>
      <c r="E11" s="335"/>
      <c r="F11" s="65"/>
    </row>
    <row r="12" spans="1:6" x14ac:dyDescent="0.2">
      <c r="A12" s="789" t="s">
        <v>298</v>
      </c>
      <c r="B12" s="790"/>
      <c r="C12" s="500">
        <v>0</v>
      </c>
      <c r="D12" s="500">
        <v>0</v>
      </c>
      <c r="E12" s="335"/>
      <c r="F12" s="233"/>
    </row>
    <row r="13" spans="1:6" x14ac:dyDescent="0.2">
      <c r="A13" s="791" t="s">
        <v>301</v>
      </c>
      <c r="B13" s="792"/>
      <c r="C13" s="501">
        <v>0</v>
      </c>
      <c r="D13" s="501">
        <v>0</v>
      </c>
      <c r="E13" s="358" t="s">
        <v>309</v>
      </c>
      <c r="F13" s="233"/>
    </row>
    <row r="14" spans="1:6" s="337" customFormat="1" x14ac:dyDescent="0.2">
      <c r="A14" s="782" t="s">
        <v>30</v>
      </c>
      <c r="B14" s="784"/>
      <c r="C14" s="442">
        <f>SUM(C10:C13)</f>
        <v>0</v>
      </c>
      <c r="D14" s="442">
        <f>SUM(D10:D13)</f>
        <v>0</v>
      </c>
      <c r="E14" s="335"/>
      <c r="F14" s="336"/>
    </row>
    <row r="15" spans="1:6" s="212" customFormat="1" x14ac:dyDescent="0.2">
      <c r="A15" s="364"/>
      <c r="B15" s="366"/>
      <c r="E15" s="335"/>
      <c r="F15" s="167"/>
    </row>
    <row r="16" spans="1:6" x14ac:dyDescent="0.2">
      <c r="A16" s="359" t="s">
        <v>334</v>
      </c>
      <c r="B16" s="365"/>
      <c r="C16" s="333" t="s">
        <v>23</v>
      </c>
      <c r="D16" s="333" t="s">
        <v>24</v>
      </c>
      <c r="E16" s="338"/>
      <c r="F16" s="233"/>
    </row>
    <row r="17" spans="1:6" x14ac:dyDescent="0.2">
      <c r="A17" s="785" t="s">
        <v>301</v>
      </c>
      <c r="B17" s="786"/>
      <c r="C17" s="499">
        <v>0</v>
      </c>
      <c r="D17" s="499">
        <v>0</v>
      </c>
      <c r="E17" s="339"/>
      <c r="F17" s="65"/>
    </row>
    <row r="18" spans="1:6" x14ac:dyDescent="0.2">
      <c r="A18" s="778" t="s">
        <v>301</v>
      </c>
      <c r="B18" s="779"/>
      <c r="C18" s="500">
        <v>0</v>
      </c>
      <c r="D18" s="500">
        <v>0</v>
      </c>
      <c r="E18" s="339"/>
      <c r="F18" s="65"/>
    </row>
    <row r="19" spans="1:6" x14ac:dyDescent="0.2">
      <c r="A19" s="791" t="s">
        <v>301</v>
      </c>
      <c r="B19" s="792"/>
      <c r="C19" s="501">
        <v>0</v>
      </c>
      <c r="D19" s="501">
        <v>0</v>
      </c>
      <c r="E19" s="339"/>
      <c r="F19" s="65"/>
    </row>
    <row r="20" spans="1:6" x14ac:dyDescent="0.2">
      <c r="A20" s="782" t="s">
        <v>30</v>
      </c>
      <c r="B20" s="784"/>
      <c r="C20" s="442">
        <f>SUM(C17:C19)</f>
        <v>0</v>
      </c>
      <c r="D20" s="442">
        <f>SUM(D17:D19)</f>
        <v>0</v>
      </c>
      <c r="E20" s="335"/>
      <c r="F20" s="233"/>
    </row>
    <row r="21" spans="1:6" x14ac:dyDescent="0.2">
      <c r="A21" s="268"/>
      <c r="B21" s="268"/>
      <c r="E21" s="358" t="s">
        <v>309</v>
      </c>
      <c r="F21" s="233"/>
    </row>
    <row r="22" spans="1:6" x14ac:dyDescent="0.2">
      <c r="A22" s="359" t="s">
        <v>335</v>
      </c>
      <c r="B22" s="365"/>
      <c r="C22" s="333" t="s">
        <v>23</v>
      </c>
      <c r="D22" s="333" t="s">
        <v>24</v>
      </c>
      <c r="E22" s="335"/>
      <c r="F22" s="233"/>
    </row>
    <row r="23" spans="1:6" x14ac:dyDescent="0.2">
      <c r="A23" s="785" t="s">
        <v>301</v>
      </c>
      <c r="B23" s="786"/>
      <c r="C23" s="499">
        <v>0</v>
      </c>
      <c r="D23" s="499">
        <v>0</v>
      </c>
      <c r="E23" s="335"/>
      <c r="F23" s="65"/>
    </row>
    <row r="24" spans="1:6" x14ac:dyDescent="0.2">
      <c r="A24" s="778" t="s">
        <v>301</v>
      </c>
      <c r="B24" s="779"/>
      <c r="C24" s="500">
        <v>0</v>
      </c>
      <c r="D24" s="500">
        <v>0</v>
      </c>
      <c r="E24" s="335"/>
      <c r="F24" s="65"/>
    </row>
    <row r="25" spans="1:6" x14ac:dyDescent="0.2">
      <c r="A25" s="791" t="s">
        <v>301</v>
      </c>
      <c r="B25" s="792"/>
      <c r="C25" s="501">
        <v>0</v>
      </c>
      <c r="D25" s="501">
        <v>0</v>
      </c>
      <c r="E25" s="335"/>
      <c r="F25" s="65"/>
    </row>
    <row r="26" spans="1:6" x14ac:dyDescent="0.2">
      <c r="A26" s="782" t="s">
        <v>30</v>
      </c>
      <c r="B26" s="784"/>
      <c r="C26" s="442">
        <f>SUM(C23:C25)</f>
        <v>0</v>
      </c>
      <c r="D26" s="442">
        <f>SUM(D23:D25)</f>
        <v>0</v>
      </c>
      <c r="E26" s="335"/>
      <c r="F26" s="233"/>
    </row>
    <row r="27" spans="1:6" x14ac:dyDescent="0.2">
      <c r="A27" s="280"/>
      <c r="B27" s="152"/>
      <c r="C27" s="280"/>
      <c r="D27" s="280"/>
      <c r="E27" s="358" t="s">
        <v>309</v>
      </c>
      <c r="F27" s="233"/>
    </row>
    <row r="28" spans="1:6" ht="25.5" x14ac:dyDescent="0.2">
      <c r="A28" s="340" t="s">
        <v>300</v>
      </c>
      <c r="B28" s="341" t="s">
        <v>419</v>
      </c>
      <c r="C28" s="333" t="s">
        <v>420</v>
      </c>
      <c r="D28" s="341" t="s">
        <v>421</v>
      </c>
      <c r="E28" s="341" t="s">
        <v>525</v>
      </c>
      <c r="F28" s="233"/>
    </row>
    <row r="29" spans="1:6" x14ac:dyDescent="0.2">
      <c r="A29" s="542" t="s">
        <v>301</v>
      </c>
      <c r="B29" s="499">
        <v>0</v>
      </c>
      <c r="C29" s="525">
        <f>E29*B29</f>
        <v>0</v>
      </c>
      <c r="D29" s="499">
        <v>0</v>
      </c>
      <c r="E29" s="522">
        <v>0</v>
      </c>
      <c r="F29" s="233"/>
    </row>
    <row r="30" spans="1:6" x14ac:dyDescent="0.2">
      <c r="A30" s="543" t="s">
        <v>301</v>
      </c>
      <c r="B30" s="500">
        <v>0</v>
      </c>
      <c r="C30" s="526">
        <f t="shared" ref="C30:C38" si="0">E30*B30</f>
        <v>0</v>
      </c>
      <c r="D30" s="500">
        <v>0</v>
      </c>
      <c r="E30" s="523">
        <v>0</v>
      </c>
      <c r="F30" s="65"/>
    </row>
    <row r="31" spans="1:6" x14ac:dyDescent="0.2">
      <c r="A31" s="543" t="s">
        <v>301</v>
      </c>
      <c r="B31" s="500">
        <v>0</v>
      </c>
      <c r="C31" s="526">
        <f t="shared" si="0"/>
        <v>0</v>
      </c>
      <c r="D31" s="500">
        <v>0</v>
      </c>
      <c r="E31" s="523">
        <v>0</v>
      </c>
      <c r="F31" s="65"/>
    </row>
    <row r="32" spans="1:6" x14ac:dyDescent="0.2">
      <c r="A32" s="543" t="s">
        <v>301</v>
      </c>
      <c r="B32" s="500">
        <v>0</v>
      </c>
      <c r="C32" s="526">
        <f t="shared" si="0"/>
        <v>0</v>
      </c>
      <c r="D32" s="500">
        <v>0</v>
      </c>
      <c r="E32" s="523">
        <v>0</v>
      </c>
      <c r="F32" s="65"/>
    </row>
    <row r="33" spans="1:7" x14ac:dyDescent="0.2">
      <c r="A33" s="543" t="s">
        <v>301</v>
      </c>
      <c r="B33" s="500">
        <v>0</v>
      </c>
      <c r="C33" s="526">
        <f t="shared" si="0"/>
        <v>0</v>
      </c>
      <c r="D33" s="500">
        <v>0</v>
      </c>
      <c r="E33" s="523">
        <v>0</v>
      </c>
      <c r="F33" s="65"/>
    </row>
    <row r="34" spans="1:7" x14ac:dyDescent="0.2">
      <c r="A34" s="543" t="s">
        <v>301</v>
      </c>
      <c r="B34" s="500">
        <v>0</v>
      </c>
      <c r="C34" s="526">
        <f t="shared" si="0"/>
        <v>0</v>
      </c>
      <c r="D34" s="500">
        <v>0</v>
      </c>
      <c r="E34" s="523">
        <v>0</v>
      </c>
      <c r="F34" s="65"/>
    </row>
    <row r="35" spans="1:7" x14ac:dyDescent="0.2">
      <c r="A35" s="543" t="s">
        <v>301</v>
      </c>
      <c r="B35" s="500">
        <v>0</v>
      </c>
      <c r="C35" s="526">
        <f t="shared" si="0"/>
        <v>0</v>
      </c>
      <c r="D35" s="500">
        <v>0</v>
      </c>
      <c r="E35" s="523">
        <v>0</v>
      </c>
      <c r="F35" s="65"/>
    </row>
    <row r="36" spans="1:7" x14ac:dyDescent="0.2">
      <c r="A36" s="543" t="s">
        <v>301</v>
      </c>
      <c r="B36" s="500">
        <v>0</v>
      </c>
      <c r="C36" s="526">
        <f t="shared" si="0"/>
        <v>0</v>
      </c>
      <c r="D36" s="500">
        <v>0</v>
      </c>
      <c r="E36" s="523">
        <v>0</v>
      </c>
      <c r="F36" s="65"/>
    </row>
    <row r="37" spans="1:7" x14ac:dyDescent="0.2">
      <c r="A37" s="543" t="s">
        <v>301</v>
      </c>
      <c r="B37" s="500">
        <v>0</v>
      </c>
      <c r="C37" s="526">
        <f t="shared" si="0"/>
        <v>0</v>
      </c>
      <c r="D37" s="500">
        <v>0</v>
      </c>
      <c r="E37" s="523">
        <v>0</v>
      </c>
      <c r="F37" s="65"/>
    </row>
    <row r="38" spans="1:7" x14ac:dyDescent="0.2">
      <c r="A38" s="544" t="s">
        <v>301</v>
      </c>
      <c r="B38" s="501">
        <v>0</v>
      </c>
      <c r="C38" s="527">
        <f t="shared" si="0"/>
        <v>0</v>
      </c>
      <c r="D38" s="501">
        <v>0</v>
      </c>
      <c r="E38" s="524">
        <v>0</v>
      </c>
      <c r="F38" s="233"/>
    </row>
    <row r="39" spans="1:7" s="337" customFormat="1" x14ac:dyDescent="0.2">
      <c r="A39" s="342" t="s">
        <v>30</v>
      </c>
      <c r="B39" s="442">
        <f>SUM(B29:B38)</f>
        <v>0</v>
      </c>
      <c r="C39" s="442">
        <f>SUM(C29:C38)</f>
        <v>0</v>
      </c>
      <c r="D39" s="442">
        <f>SUM(D29:D38)</f>
        <v>0</v>
      </c>
      <c r="E39" s="358" t="s">
        <v>309</v>
      </c>
      <c r="F39" s="336"/>
      <c r="G39" s="152"/>
    </row>
    <row r="40" spans="1:7" x14ac:dyDescent="0.2">
      <c r="A40" s="280"/>
      <c r="B40" s="331"/>
      <c r="E40" s="335"/>
      <c r="F40" s="233"/>
      <c r="G40" s="337"/>
    </row>
    <row r="41" spans="1:7" ht="25.5" x14ac:dyDescent="0.2">
      <c r="A41" s="340" t="s">
        <v>302</v>
      </c>
      <c r="B41" s="341" t="s">
        <v>419</v>
      </c>
      <c r="C41" s="333" t="s">
        <v>420</v>
      </c>
      <c r="D41" s="341" t="s">
        <v>421</v>
      </c>
      <c r="E41" s="341" t="s">
        <v>525</v>
      </c>
      <c r="F41" s="233"/>
    </row>
    <row r="42" spans="1:7" x14ac:dyDescent="0.2">
      <c r="A42" s="542" t="s">
        <v>301</v>
      </c>
      <c r="B42" s="499">
        <v>0</v>
      </c>
      <c r="C42" s="525">
        <f>E42*B42</f>
        <v>0</v>
      </c>
      <c r="D42" s="499">
        <v>0</v>
      </c>
      <c r="E42" s="522">
        <v>0</v>
      </c>
      <c r="F42" s="233"/>
    </row>
    <row r="43" spans="1:7" x14ac:dyDescent="0.2">
      <c r="A43" s="543" t="s">
        <v>301</v>
      </c>
      <c r="B43" s="500">
        <v>0</v>
      </c>
      <c r="C43" s="526">
        <f t="shared" ref="C43:C51" si="1">E43*B43</f>
        <v>0</v>
      </c>
      <c r="D43" s="500">
        <v>0</v>
      </c>
      <c r="E43" s="523">
        <v>0</v>
      </c>
      <c r="F43" s="65"/>
    </row>
    <row r="44" spans="1:7" x14ac:dyDescent="0.2">
      <c r="A44" s="543" t="s">
        <v>301</v>
      </c>
      <c r="B44" s="500">
        <v>0</v>
      </c>
      <c r="C44" s="526">
        <f t="shared" si="1"/>
        <v>0</v>
      </c>
      <c r="D44" s="500">
        <v>0</v>
      </c>
      <c r="E44" s="523">
        <v>0</v>
      </c>
      <c r="F44" s="65"/>
    </row>
    <row r="45" spans="1:7" x14ac:dyDescent="0.2">
      <c r="A45" s="543" t="s">
        <v>301</v>
      </c>
      <c r="B45" s="500">
        <v>0</v>
      </c>
      <c r="C45" s="526">
        <f t="shared" ref="C45:C48" si="2">E45*B45</f>
        <v>0</v>
      </c>
      <c r="D45" s="500">
        <v>0</v>
      </c>
      <c r="E45" s="523">
        <v>0</v>
      </c>
      <c r="F45" s="65"/>
    </row>
    <row r="46" spans="1:7" x14ac:dyDescent="0.2">
      <c r="A46" s="543" t="s">
        <v>301</v>
      </c>
      <c r="B46" s="500">
        <v>0</v>
      </c>
      <c r="C46" s="526">
        <f t="shared" si="2"/>
        <v>0</v>
      </c>
      <c r="D46" s="500">
        <v>0</v>
      </c>
      <c r="E46" s="523">
        <v>0</v>
      </c>
      <c r="F46" s="65"/>
    </row>
    <row r="47" spans="1:7" x14ac:dyDescent="0.2">
      <c r="A47" s="543" t="s">
        <v>301</v>
      </c>
      <c r="B47" s="500">
        <v>0</v>
      </c>
      <c r="C47" s="526">
        <f t="shared" si="2"/>
        <v>0</v>
      </c>
      <c r="D47" s="500">
        <v>0</v>
      </c>
      <c r="E47" s="523">
        <v>0</v>
      </c>
      <c r="F47" s="65"/>
    </row>
    <row r="48" spans="1:7" x14ac:dyDescent="0.2">
      <c r="A48" s="543" t="s">
        <v>301</v>
      </c>
      <c r="B48" s="500">
        <v>0</v>
      </c>
      <c r="C48" s="526">
        <f t="shared" si="2"/>
        <v>0</v>
      </c>
      <c r="D48" s="500">
        <v>0</v>
      </c>
      <c r="E48" s="523">
        <v>0</v>
      </c>
      <c r="F48" s="65"/>
    </row>
    <row r="49" spans="1:8" x14ac:dyDescent="0.2">
      <c r="A49" s="543" t="s">
        <v>301</v>
      </c>
      <c r="B49" s="500">
        <v>0</v>
      </c>
      <c r="C49" s="526">
        <f t="shared" si="1"/>
        <v>0</v>
      </c>
      <c r="D49" s="500">
        <v>0</v>
      </c>
      <c r="E49" s="523">
        <v>0</v>
      </c>
      <c r="F49" s="65"/>
    </row>
    <row r="50" spans="1:8" x14ac:dyDescent="0.2">
      <c r="A50" s="543" t="s">
        <v>301</v>
      </c>
      <c r="B50" s="500">
        <v>0</v>
      </c>
      <c r="C50" s="526">
        <f t="shared" si="1"/>
        <v>0</v>
      </c>
      <c r="D50" s="500">
        <v>0</v>
      </c>
      <c r="E50" s="523">
        <v>0</v>
      </c>
      <c r="F50" s="65"/>
    </row>
    <row r="51" spans="1:8" x14ac:dyDescent="0.2">
      <c r="A51" s="544" t="s">
        <v>301</v>
      </c>
      <c r="B51" s="501">
        <v>0</v>
      </c>
      <c r="C51" s="527">
        <f t="shared" si="1"/>
        <v>0</v>
      </c>
      <c r="D51" s="501">
        <v>0</v>
      </c>
      <c r="E51" s="524">
        <v>0</v>
      </c>
      <c r="F51" s="233"/>
    </row>
    <row r="52" spans="1:8" s="337" customFormat="1" x14ac:dyDescent="0.2">
      <c r="A52" s="342" t="s">
        <v>30</v>
      </c>
      <c r="B52" s="442">
        <f>SUM(B42:B51)</f>
        <v>0</v>
      </c>
      <c r="C52" s="442">
        <f>SUM(C42:C51)</f>
        <v>0</v>
      </c>
      <c r="D52" s="442">
        <f>SUM(D42:D51)</f>
        <v>0</v>
      </c>
      <c r="E52" s="358" t="s">
        <v>309</v>
      </c>
      <c r="F52" s="336"/>
      <c r="G52" s="152"/>
    </row>
    <row r="53" spans="1:8" x14ac:dyDescent="0.2">
      <c r="A53" s="280"/>
      <c r="B53" s="331"/>
      <c r="E53" s="335"/>
      <c r="F53" s="233"/>
      <c r="G53" s="337"/>
    </row>
    <row r="54" spans="1:8" ht="25.5" x14ac:dyDescent="0.2">
      <c r="A54" s="340" t="s">
        <v>303</v>
      </c>
      <c r="B54" s="341" t="s">
        <v>419</v>
      </c>
      <c r="C54" s="333" t="s">
        <v>420</v>
      </c>
      <c r="D54" s="341" t="s">
        <v>421</v>
      </c>
      <c r="E54" s="341" t="s">
        <v>525</v>
      </c>
      <c r="F54" s="233"/>
    </row>
    <row r="55" spans="1:8" x14ac:dyDescent="0.2">
      <c r="A55" s="542" t="s">
        <v>301</v>
      </c>
      <c r="B55" s="499">
        <v>0</v>
      </c>
      <c r="C55" s="525">
        <f>E55*B55</f>
        <v>0</v>
      </c>
      <c r="D55" s="499">
        <v>0</v>
      </c>
      <c r="E55" s="522">
        <v>0</v>
      </c>
      <c r="F55" s="233"/>
    </row>
    <row r="56" spans="1:8" x14ac:dyDescent="0.2">
      <c r="A56" s="543" t="s">
        <v>301</v>
      </c>
      <c r="B56" s="500">
        <v>0</v>
      </c>
      <c r="C56" s="526">
        <f t="shared" ref="C56:C64" si="3">E56*B56</f>
        <v>0</v>
      </c>
      <c r="D56" s="500">
        <v>0</v>
      </c>
      <c r="E56" s="523">
        <v>0</v>
      </c>
      <c r="F56" s="65"/>
    </row>
    <row r="57" spans="1:8" x14ac:dyDescent="0.2">
      <c r="A57" s="543" t="s">
        <v>301</v>
      </c>
      <c r="B57" s="500">
        <v>0</v>
      </c>
      <c r="C57" s="526">
        <f t="shared" ref="C57:C60" si="4">E57*B57</f>
        <v>0</v>
      </c>
      <c r="D57" s="500">
        <v>0</v>
      </c>
      <c r="E57" s="523">
        <v>0</v>
      </c>
      <c r="F57" s="65"/>
    </row>
    <row r="58" spans="1:8" x14ac:dyDescent="0.2">
      <c r="A58" s="543" t="s">
        <v>301</v>
      </c>
      <c r="B58" s="500">
        <v>0</v>
      </c>
      <c r="C58" s="526">
        <f t="shared" si="4"/>
        <v>0</v>
      </c>
      <c r="D58" s="500">
        <v>0</v>
      </c>
      <c r="E58" s="523">
        <v>0</v>
      </c>
      <c r="F58" s="65"/>
    </row>
    <row r="59" spans="1:8" x14ac:dyDescent="0.2">
      <c r="A59" s="543" t="s">
        <v>301</v>
      </c>
      <c r="B59" s="500">
        <v>0</v>
      </c>
      <c r="C59" s="526">
        <f t="shared" si="4"/>
        <v>0</v>
      </c>
      <c r="D59" s="500">
        <v>0</v>
      </c>
      <c r="E59" s="523">
        <v>0</v>
      </c>
      <c r="F59" s="65"/>
    </row>
    <row r="60" spans="1:8" x14ac:dyDescent="0.2">
      <c r="A60" s="543" t="s">
        <v>301</v>
      </c>
      <c r="B60" s="500">
        <v>0</v>
      </c>
      <c r="C60" s="526">
        <f t="shared" si="4"/>
        <v>0</v>
      </c>
      <c r="D60" s="500">
        <v>0</v>
      </c>
      <c r="E60" s="523">
        <v>0</v>
      </c>
      <c r="F60" s="65"/>
    </row>
    <row r="61" spans="1:8" x14ac:dyDescent="0.2">
      <c r="A61" s="543" t="s">
        <v>301</v>
      </c>
      <c r="B61" s="500">
        <v>0</v>
      </c>
      <c r="C61" s="526">
        <f t="shared" si="3"/>
        <v>0</v>
      </c>
      <c r="D61" s="500">
        <v>0</v>
      </c>
      <c r="E61" s="523">
        <v>0</v>
      </c>
      <c r="F61" s="65"/>
      <c r="H61" s="152">
        <v>4</v>
      </c>
    </row>
    <row r="62" spans="1:8" x14ac:dyDescent="0.2">
      <c r="A62" s="543" t="s">
        <v>301</v>
      </c>
      <c r="B62" s="500">
        <v>0</v>
      </c>
      <c r="C62" s="526">
        <f t="shared" si="3"/>
        <v>0</v>
      </c>
      <c r="D62" s="500">
        <v>0</v>
      </c>
      <c r="E62" s="523">
        <v>0</v>
      </c>
      <c r="F62" s="65"/>
    </row>
    <row r="63" spans="1:8" x14ac:dyDescent="0.2">
      <c r="A63" s="543" t="s">
        <v>301</v>
      </c>
      <c r="B63" s="500">
        <v>0</v>
      </c>
      <c r="C63" s="526">
        <f t="shared" si="3"/>
        <v>0</v>
      </c>
      <c r="D63" s="500">
        <v>0</v>
      </c>
      <c r="E63" s="523">
        <v>0</v>
      </c>
      <c r="F63" s="65"/>
    </row>
    <row r="64" spans="1:8" x14ac:dyDescent="0.2">
      <c r="A64" s="545" t="s">
        <v>301</v>
      </c>
      <c r="B64" s="502">
        <v>0</v>
      </c>
      <c r="C64" s="527">
        <f t="shared" si="3"/>
        <v>0</v>
      </c>
      <c r="D64" s="502">
        <v>0</v>
      </c>
      <c r="E64" s="524">
        <v>0</v>
      </c>
      <c r="F64" s="233"/>
    </row>
    <row r="65" spans="1:7" s="337" customFormat="1" x14ac:dyDescent="0.2">
      <c r="A65" s="342" t="s">
        <v>30</v>
      </c>
      <c r="B65" s="442">
        <f>SUM(B55:B64)</f>
        <v>0</v>
      </c>
      <c r="C65" s="442">
        <f>SUM(C55:C64)</f>
        <v>0</v>
      </c>
      <c r="D65" s="442">
        <f>SUM(D55:D64)</f>
        <v>0</v>
      </c>
      <c r="E65" s="358" t="s">
        <v>309</v>
      </c>
      <c r="F65" s="336"/>
      <c r="G65" s="152"/>
    </row>
    <row r="66" spans="1:7" x14ac:dyDescent="0.2">
      <c r="A66" s="280"/>
      <c r="B66" s="371"/>
      <c r="E66" s="335"/>
      <c r="F66" s="233"/>
      <c r="G66" s="337"/>
    </row>
    <row r="67" spans="1:7" ht="25.5" x14ac:dyDescent="0.2">
      <c r="A67" s="340" t="s">
        <v>304</v>
      </c>
      <c r="B67" s="341" t="s">
        <v>419</v>
      </c>
      <c r="C67" s="333" t="s">
        <v>420</v>
      </c>
      <c r="D67" s="341" t="s">
        <v>421</v>
      </c>
      <c r="E67" s="341" t="s">
        <v>525</v>
      </c>
      <c r="F67" s="233"/>
    </row>
    <row r="68" spans="1:7" x14ac:dyDescent="0.2">
      <c r="A68" s="542" t="s">
        <v>301</v>
      </c>
      <c r="B68" s="499">
        <v>0</v>
      </c>
      <c r="C68" s="525">
        <f>E68*B68</f>
        <v>0</v>
      </c>
      <c r="D68" s="499">
        <v>0</v>
      </c>
      <c r="E68" s="522">
        <v>0</v>
      </c>
      <c r="F68" s="233"/>
    </row>
    <row r="69" spans="1:7" x14ac:dyDescent="0.2">
      <c r="A69" s="543" t="s">
        <v>301</v>
      </c>
      <c r="B69" s="500">
        <v>0</v>
      </c>
      <c r="C69" s="526">
        <f t="shared" ref="C69:C77" si="5">E69*B69</f>
        <v>0</v>
      </c>
      <c r="D69" s="500">
        <v>0</v>
      </c>
      <c r="E69" s="523">
        <v>0</v>
      </c>
      <c r="F69" s="65"/>
    </row>
    <row r="70" spans="1:7" x14ac:dyDescent="0.2">
      <c r="A70" s="543" t="s">
        <v>301</v>
      </c>
      <c r="B70" s="500">
        <v>0</v>
      </c>
      <c r="C70" s="526">
        <f t="shared" ref="C70:C73" si="6">E70*B70</f>
        <v>0</v>
      </c>
      <c r="D70" s="500">
        <v>0</v>
      </c>
      <c r="E70" s="523">
        <v>0</v>
      </c>
      <c r="F70" s="65"/>
    </row>
    <row r="71" spans="1:7" x14ac:dyDescent="0.2">
      <c r="A71" s="543" t="s">
        <v>301</v>
      </c>
      <c r="B71" s="500">
        <v>0</v>
      </c>
      <c r="C71" s="526">
        <f t="shared" si="6"/>
        <v>0</v>
      </c>
      <c r="D71" s="500">
        <v>0</v>
      </c>
      <c r="E71" s="523">
        <v>0</v>
      </c>
      <c r="F71" s="65"/>
    </row>
    <row r="72" spans="1:7" x14ac:dyDescent="0.2">
      <c r="A72" s="543" t="s">
        <v>301</v>
      </c>
      <c r="B72" s="500">
        <v>0</v>
      </c>
      <c r="C72" s="526">
        <f t="shared" si="6"/>
        <v>0</v>
      </c>
      <c r="D72" s="500">
        <v>0</v>
      </c>
      <c r="E72" s="523">
        <v>0</v>
      </c>
      <c r="F72" s="65"/>
    </row>
    <row r="73" spans="1:7" x14ac:dyDescent="0.2">
      <c r="A73" s="543" t="s">
        <v>301</v>
      </c>
      <c r="B73" s="500">
        <v>0</v>
      </c>
      <c r="C73" s="526">
        <f t="shared" si="6"/>
        <v>0</v>
      </c>
      <c r="D73" s="500">
        <v>0</v>
      </c>
      <c r="E73" s="523">
        <v>0</v>
      </c>
      <c r="F73" s="65"/>
    </row>
    <row r="74" spans="1:7" x14ac:dyDescent="0.2">
      <c r="A74" s="543" t="s">
        <v>301</v>
      </c>
      <c r="B74" s="500">
        <v>0</v>
      </c>
      <c r="C74" s="526">
        <f t="shared" si="5"/>
        <v>0</v>
      </c>
      <c r="D74" s="500">
        <v>0</v>
      </c>
      <c r="E74" s="523">
        <v>0</v>
      </c>
      <c r="F74" s="65"/>
    </row>
    <row r="75" spans="1:7" x14ac:dyDescent="0.2">
      <c r="A75" s="543" t="s">
        <v>301</v>
      </c>
      <c r="B75" s="500">
        <v>0</v>
      </c>
      <c r="C75" s="526">
        <f t="shared" si="5"/>
        <v>0</v>
      </c>
      <c r="D75" s="500">
        <v>0</v>
      </c>
      <c r="E75" s="523">
        <v>0</v>
      </c>
      <c r="F75" s="65"/>
    </row>
    <row r="76" spans="1:7" x14ac:dyDescent="0.2">
      <c r="A76" s="543" t="s">
        <v>301</v>
      </c>
      <c r="B76" s="500">
        <v>0</v>
      </c>
      <c r="C76" s="526">
        <f t="shared" si="5"/>
        <v>0</v>
      </c>
      <c r="D76" s="500">
        <v>0</v>
      </c>
      <c r="E76" s="523">
        <v>0</v>
      </c>
      <c r="F76" s="65"/>
    </row>
    <row r="77" spans="1:7" x14ac:dyDescent="0.2">
      <c r="A77" s="545" t="s">
        <v>301</v>
      </c>
      <c r="B77" s="502">
        <v>0</v>
      </c>
      <c r="C77" s="527">
        <f t="shared" si="5"/>
        <v>0</v>
      </c>
      <c r="D77" s="502">
        <v>0</v>
      </c>
      <c r="E77" s="524">
        <v>0</v>
      </c>
      <c r="F77" s="233"/>
    </row>
    <row r="78" spans="1:7" s="337" customFormat="1" x14ac:dyDescent="0.2">
      <c r="A78" s="342" t="s">
        <v>30</v>
      </c>
      <c r="B78" s="442">
        <f>SUM(B68:B77)</f>
        <v>0</v>
      </c>
      <c r="C78" s="442">
        <f>SUM(C68:C77)</f>
        <v>0</v>
      </c>
      <c r="D78" s="442">
        <f>SUM(D68:D77)</f>
        <v>0</v>
      </c>
      <c r="E78" s="358" t="s">
        <v>309</v>
      </c>
      <c r="F78" s="336"/>
      <c r="G78" s="152"/>
    </row>
    <row r="79" spans="1:7" x14ac:dyDescent="0.2">
      <c r="A79" s="280"/>
      <c r="B79" s="503"/>
      <c r="C79" s="503"/>
      <c r="D79" s="504"/>
      <c r="E79" s="335"/>
      <c r="F79" s="233"/>
      <c r="G79" s="337"/>
    </row>
    <row r="80" spans="1:7" ht="25.5" x14ac:dyDescent="0.2">
      <c r="A80" s="340" t="s">
        <v>305</v>
      </c>
      <c r="B80" s="341" t="s">
        <v>419</v>
      </c>
      <c r="C80" s="333" t="s">
        <v>420</v>
      </c>
      <c r="D80" s="341" t="s">
        <v>421</v>
      </c>
      <c r="E80" s="341" t="s">
        <v>525</v>
      </c>
      <c r="F80" s="233"/>
    </row>
    <row r="81" spans="1:7" x14ac:dyDescent="0.2">
      <c r="A81" s="542" t="s">
        <v>301</v>
      </c>
      <c r="B81" s="499">
        <v>0</v>
      </c>
      <c r="C81" s="525">
        <f>E81*B81</f>
        <v>0</v>
      </c>
      <c r="D81" s="499">
        <v>0</v>
      </c>
      <c r="E81" s="522">
        <v>0</v>
      </c>
      <c r="F81" s="233"/>
    </row>
    <row r="82" spans="1:7" x14ac:dyDescent="0.2">
      <c r="A82" s="543" t="s">
        <v>301</v>
      </c>
      <c r="B82" s="500">
        <v>0</v>
      </c>
      <c r="C82" s="526">
        <f t="shared" ref="C82:C90" si="7">E82*B82</f>
        <v>0</v>
      </c>
      <c r="D82" s="500">
        <v>0</v>
      </c>
      <c r="E82" s="523">
        <v>0</v>
      </c>
      <c r="F82" s="65"/>
    </row>
    <row r="83" spans="1:7" x14ac:dyDescent="0.2">
      <c r="A83" s="543" t="s">
        <v>301</v>
      </c>
      <c r="B83" s="500">
        <v>0</v>
      </c>
      <c r="C83" s="526">
        <f t="shared" ref="C83:C86" si="8">E83*B83</f>
        <v>0</v>
      </c>
      <c r="D83" s="500">
        <v>0</v>
      </c>
      <c r="E83" s="523">
        <v>0</v>
      </c>
      <c r="F83" s="65"/>
    </row>
    <row r="84" spans="1:7" x14ac:dyDescent="0.2">
      <c r="A84" s="543" t="s">
        <v>301</v>
      </c>
      <c r="B84" s="500">
        <v>0</v>
      </c>
      <c r="C84" s="526">
        <f t="shared" si="8"/>
        <v>0</v>
      </c>
      <c r="D84" s="500">
        <v>0</v>
      </c>
      <c r="E84" s="523">
        <v>0</v>
      </c>
      <c r="F84" s="65"/>
    </row>
    <row r="85" spans="1:7" x14ac:dyDescent="0.2">
      <c r="A85" s="543" t="s">
        <v>301</v>
      </c>
      <c r="B85" s="500">
        <v>0</v>
      </c>
      <c r="C85" s="526">
        <f t="shared" si="8"/>
        <v>0</v>
      </c>
      <c r="D85" s="500">
        <v>0</v>
      </c>
      <c r="E85" s="523">
        <v>0</v>
      </c>
      <c r="F85" s="65"/>
    </row>
    <row r="86" spans="1:7" x14ac:dyDescent="0.2">
      <c r="A86" s="543" t="s">
        <v>301</v>
      </c>
      <c r="B86" s="500">
        <v>0</v>
      </c>
      <c r="C86" s="526">
        <f t="shared" si="8"/>
        <v>0</v>
      </c>
      <c r="D86" s="500">
        <v>0</v>
      </c>
      <c r="E86" s="523">
        <v>0</v>
      </c>
      <c r="F86" s="65"/>
    </row>
    <row r="87" spans="1:7" x14ac:dyDescent="0.2">
      <c r="A87" s="543" t="s">
        <v>301</v>
      </c>
      <c r="B87" s="500">
        <v>0</v>
      </c>
      <c r="C87" s="526">
        <f t="shared" si="7"/>
        <v>0</v>
      </c>
      <c r="D87" s="500">
        <v>0</v>
      </c>
      <c r="E87" s="523">
        <v>0</v>
      </c>
      <c r="F87" s="65"/>
    </row>
    <row r="88" spans="1:7" x14ac:dyDescent="0.2">
      <c r="A88" s="543" t="s">
        <v>301</v>
      </c>
      <c r="B88" s="500">
        <v>0</v>
      </c>
      <c r="C88" s="526">
        <f t="shared" si="7"/>
        <v>0</v>
      </c>
      <c r="D88" s="500">
        <v>0</v>
      </c>
      <c r="E88" s="523">
        <v>0</v>
      </c>
      <c r="F88" s="65"/>
    </row>
    <row r="89" spans="1:7" x14ac:dyDescent="0.2">
      <c r="A89" s="543" t="s">
        <v>301</v>
      </c>
      <c r="B89" s="500">
        <v>0</v>
      </c>
      <c r="C89" s="526">
        <f t="shared" si="7"/>
        <v>0</v>
      </c>
      <c r="D89" s="500">
        <v>0</v>
      </c>
      <c r="E89" s="523">
        <v>0</v>
      </c>
      <c r="F89" s="65"/>
    </row>
    <row r="90" spans="1:7" x14ac:dyDescent="0.2">
      <c r="A90" s="545" t="s">
        <v>301</v>
      </c>
      <c r="B90" s="502">
        <v>0</v>
      </c>
      <c r="C90" s="527">
        <f t="shared" si="7"/>
        <v>0</v>
      </c>
      <c r="D90" s="502">
        <v>0</v>
      </c>
      <c r="E90" s="524">
        <v>0</v>
      </c>
      <c r="F90" s="233"/>
    </row>
    <row r="91" spans="1:7" s="337" customFormat="1" x14ac:dyDescent="0.2">
      <c r="A91" s="342" t="s">
        <v>30</v>
      </c>
      <c r="B91" s="442">
        <f>SUM(B81:B90)</f>
        <v>0</v>
      </c>
      <c r="C91" s="442">
        <f>SUM(C81:C90)</f>
        <v>0</v>
      </c>
      <c r="D91" s="442">
        <f>SUM(D81:D90)</f>
        <v>0</v>
      </c>
      <c r="E91" s="358" t="s">
        <v>309</v>
      </c>
      <c r="F91" s="336"/>
      <c r="G91" s="152"/>
    </row>
    <row r="92" spans="1:7" x14ac:dyDescent="0.2">
      <c r="A92" s="280"/>
      <c r="B92" s="331"/>
      <c r="C92" s="331"/>
      <c r="E92" s="335"/>
      <c r="F92" s="233"/>
      <c r="G92" s="337"/>
    </row>
    <row r="93" spans="1:7" ht="25.5" x14ac:dyDescent="0.2">
      <c r="A93" s="340" t="s">
        <v>336</v>
      </c>
      <c r="B93" s="341" t="s">
        <v>419</v>
      </c>
      <c r="C93" s="333" t="s">
        <v>420</v>
      </c>
      <c r="D93" s="341" t="s">
        <v>421</v>
      </c>
      <c r="E93" s="341" t="s">
        <v>525</v>
      </c>
      <c r="F93" s="233"/>
    </row>
    <row r="94" spans="1:7" x14ac:dyDescent="0.2">
      <c r="A94" s="542" t="s">
        <v>301</v>
      </c>
      <c r="B94" s="499">
        <v>0</v>
      </c>
      <c r="C94" s="525">
        <f>E94*B94</f>
        <v>0</v>
      </c>
      <c r="D94" s="499">
        <v>0</v>
      </c>
      <c r="E94" s="522">
        <v>0</v>
      </c>
      <c r="F94" s="233"/>
    </row>
    <row r="95" spans="1:7" x14ac:dyDescent="0.2">
      <c r="A95" s="543" t="s">
        <v>301</v>
      </c>
      <c r="B95" s="500">
        <v>0</v>
      </c>
      <c r="C95" s="526">
        <f t="shared" ref="C95:C96" si="9">E95*B95</f>
        <v>0</v>
      </c>
      <c r="D95" s="500">
        <v>0</v>
      </c>
      <c r="E95" s="523">
        <v>0</v>
      </c>
      <c r="F95" s="65"/>
    </row>
    <row r="96" spans="1:7" x14ac:dyDescent="0.2">
      <c r="A96" s="545" t="s">
        <v>301</v>
      </c>
      <c r="B96" s="502">
        <v>0</v>
      </c>
      <c r="C96" s="526">
        <f t="shared" si="9"/>
        <v>0</v>
      </c>
      <c r="D96" s="502">
        <v>0</v>
      </c>
      <c r="E96" s="524">
        <v>0</v>
      </c>
      <c r="F96" s="233"/>
    </row>
    <row r="97" spans="1:7" x14ac:dyDescent="0.2">
      <c r="A97" s="342" t="s">
        <v>30</v>
      </c>
      <c r="B97" s="442">
        <f>SUM(B94:B96)</f>
        <v>0</v>
      </c>
      <c r="C97" s="442">
        <f>SUM(C94:C96)</f>
        <v>0</v>
      </c>
      <c r="D97" s="442">
        <f>SUM(D94:D96)</f>
        <v>0</v>
      </c>
      <c r="E97" s="358" t="s">
        <v>309</v>
      </c>
      <c r="F97" s="233"/>
    </row>
    <row r="98" spans="1:7" x14ac:dyDescent="0.2">
      <c r="A98" s="280"/>
      <c r="B98" s="331"/>
      <c r="E98" s="335"/>
      <c r="F98" s="233"/>
    </row>
    <row r="99" spans="1:7" ht="25.5" x14ac:dyDescent="0.2">
      <c r="A99" s="796" t="s">
        <v>338</v>
      </c>
      <c r="B99" s="797"/>
      <c r="C99" s="798"/>
      <c r="D99" s="341" t="s">
        <v>419</v>
      </c>
      <c r="E99" s="335"/>
      <c r="F99" s="233"/>
    </row>
    <row r="100" spans="1:7" x14ac:dyDescent="0.2">
      <c r="A100" s="785" t="s">
        <v>301</v>
      </c>
      <c r="B100" s="793"/>
      <c r="C100" s="786"/>
      <c r="D100" s="505">
        <v>0</v>
      </c>
      <c r="E100" s="335"/>
      <c r="F100" s="233"/>
    </row>
    <row r="101" spans="1:7" x14ac:dyDescent="0.2">
      <c r="A101" s="778" t="s">
        <v>301</v>
      </c>
      <c r="B101" s="794"/>
      <c r="C101" s="779"/>
      <c r="D101" s="500">
        <v>0</v>
      </c>
      <c r="E101" s="335"/>
      <c r="F101" s="233"/>
    </row>
    <row r="102" spans="1:7" x14ac:dyDescent="0.2">
      <c r="A102" s="778" t="s">
        <v>301</v>
      </c>
      <c r="B102" s="794"/>
      <c r="C102" s="779"/>
      <c r="D102" s="500">
        <v>0</v>
      </c>
      <c r="E102" s="335"/>
      <c r="F102" s="233"/>
    </row>
    <row r="103" spans="1:7" x14ac:dyDescent="0.2">
      <c r="A103" s="778" t="s">
        <v>301</v>
      </c>
      <c r="B103" s="794"/>
      <c r="C103" s="779"/>
      <c r="D103" s="500">
        <v>0</v>
      </c>
      <c r="E103" s="335"/>
      <c r="F103" s="233"/>
    </row>
    <row r="104" spans="1:7" x14ac:dyDescent="0.2">
      <c r="A104" s="778" t="s">
        <v>301</v>
      </c>
      <c r="B104" s="794"/>
      <c r="C104" s="779"/>
      <c r="D104" s="500">
        <v>0</v>
      </c>
      <c r="E104" s="335"/>
      <c r="F104" s="233"/>
    </row>
    <row r="105" spans="1:7" x14ac:dyDescent="0.2">
      <c r="A105" s="778" t="s">
        <v>301</v>
      </c>
      <c r="B105" s="794"/>
      <c r="C105" s="779"/>
      <c r="D105" s="500">
        <v>0</v>
      </c>
      <c r="E105" s="335"/>
      <c r="F105" s="233"/>
    </row>
    <row r="106" spans="1:7" x14ac:dyDescent="0.2">
      <c r="A106" s="778" t="s">
        <v>301</v>
      </c>
      <c r="B106" s="794"/>
      <c r="C106" s="779"/>
      <c r="D106" s="500">
        <v>0</v>
      </c>
      <c r="E106" s="335"/>
      <c r="F106" s="65"/>
    </row>
    <row r="107" spans="1:7" x14ac:dyDescent="0.2">
      <c r="A107" s="791" t="s">
        <v>301</v>
      </c>
      <c r="B107" s="795"/>
      <c r="C107" s="792"/>
      <c r="D107" s="502">
        <v>0</v>
      </c>
      <c r="E107" s="335"/>
      <c r="F107" s="233"/>
      <c r="G107" s="59"/>
    </row>
    <row r="108" spans="1:7" x14ac:dyDescent="0.2">
      <c r="A108" s="782" t="s">
        <v>30</v>
      </c>
      <c r="B108" s="783"/>
      <c r="C108" s="784"/>
      <c r="D108" s="442">
        <f>SUM(D100:D107)</f>
        <v>0</v>
      </c>
      <c r="E108" s="358" t="s">
        <v>309</v>
      </c>
      <c r="F108" s="233"/>
    </row>
    <row r="109" spans="1:7" x14ac:dyDescent="0.2">
      <c r="A109" s="360"/>
      <c r="B109" s="268"/>
      <c r="D109" s="59"/>
      <c r="E109" s="335"/>
      <c r="F109" s="233"/>
    </row>
    <row r="110" spans="1:7" x14ac:dyDescent="0.2">
      <c r="A110" s="359" t="s">
        <v>337</v>
      </c>
      <c r="B110" s="361"/>
      <c r="C110" s="333" t="s">
        <v>23</v>
      </c>
      <c r="D110" s="333" t="s">
        <v>24</v>
      </c>
      <c r="E110" s="335"/>
      <c r="F110" s="233"/>
    </row>
    <row r="111" spans="1:7" x14ac:dyDescent="0.2">
      <c r="A111" s="785" t="s">
        <v>301</v>
      </c>
      <c r="B111" s="786"/>
      <c r="C111" s="505">
        <v>0</v>
      </c>
      <c r="D111" s="505">
        <v>0</v>
      </c>
      <c r="E111" s="335"/>
      <c r="F111" s="233"/>
    </row>
    <row r="112" spans="1:7" x14ac:dyDescent="0.2">
      <c r="A112" s="778" t="s">
        <v>301</v>
      </c>
      <c r="B112" s="779"/>
      <c r="C112" s="500">
        <v>0</v>
      </c>
      <c r="D112" s="500">
        <v>0</v>
      </c>
      <c r="E112" s="335"/>
      <c r="F112" s="65"/>
    </row>
    <row r="113" spans="1:6" x14ac:dyDescent="0.2">
      <c r="A113" s="780" t="s">
        <v>301</v>
      </c>
      <c r="B113" s="781"/>
      <c r="C113" s="502">
        <v>0</v>
      </c>
      <c r="D113" s="502">
        <v>0</v>
      </c>
      <c r="E113" s="335"/>
      <c r="F113" s="233"/>
    </row>
    <row r="114" spans="1:6" x14ac:dyDescent="0.2">
      <c r="A114" s="782" t="s">
        <v>30</v>
      </c>
      <c r="B114" s="784"/>
      <c r="C114" s="442">
        <f>SUM(C111:C113)</f>
        <v>0</v>
      </c>
      <c r="D114" s="442">
        <f>SUM(D111:D113)</f>
        <v>0</v>
      </c>
      <c r="E114" s="358" t="s">
        <v>309</v>
      </c>
      <c r="F114" s="233"/>
    </row>
    <row r="115" spans="1:6" x14ac:dyDescent="0.2">
      <c r="A115" s="360"/>
      <c r="B115" s="268"/>
      <c r="C115" s="59"/>
      <c r="D115" s="59"/>
      <c r="E115" s="335"/>
      <c r="F115" s="233"/>
    </row>
    <row r="116" spans="1:6" ht="25.5" x14ac:dyDescent="0.2">
      <c r="A116" s="332" t="s">
        <v>306</v>
      </c>
      <c r="B116" s="341" t="s">
        <v>419</v>
      </c>
      <c r="C116" s="333" t="s">
        <v>420</v>
      </c>
      <c r="D116" s="341" t="s">
        <v>421</v>
      </c>
      <c r="E116" s="341" t="s">
        <v>525</v>
      </c>
      <c r="F116" s="233"/>
    </row>
    <row r="117" spans="1:6" x14ac:dyDescent="0.2">
      <c r="A117" s="546" t="s">
        <v>301</v>
      </c>
      <c r="B117" s="499">
        <v>0</v>
      </c>
      <c r="C117" s="525">
        <f>E117*B117</f>
        <v>0</v>
      </c>
      <c r="D117" s="505">
        <v>0</v>
      </c>
      <c r="E117" s="522">
        <v>0</v>
      </c>
      <c r="F117" s="233"/>
    </row>
    <row r="118" spans="1:6" x14ac:dyDescent="0.2">
      <c r="A118" s="547" t="s">
        <v>301</v>
      </c>
      <c r="B118" s="500">
        <v>0</v>
      </c>
      <c r="C118" s="526">
        <f t="shared" ref="C118:C126" si="10">E118*B118</f>
        <v>0</v>
      </c>
      <c r="D118" s="500">
        <v>0</v>
      </c>
      <c r="E118" s="523">
        <v>0</v>
      </c>
      <c r="F118" s="65"/>
    </row>
    <row r="119" spans="1:6" x14ac:dyDescent="0.2">
      <c r="A119" s="547" t="s">
        <v>301</v>
      </c>
      <c r="B119" s="500">
        <v>0</v>
      </c>
      <c r="C119" s="526">
        <f t="shared" si="10"/>
        <v>0</v>
      </c>
      <c r="D119" s="500">
        <v>0</v>
      </c>
      <c r="E119" s="523">
        <v>0</v>
      </c>
      <c r="F119" s="65"/>
    </row>
    <row r="120" spans="1:6" x14ac:dyDescent="0.2">
      <c r="A120" s="547" t="s">
        <v>301</v>
      </c>
      <c r="B120" s="500">
        <v>0</v>
      </c>
      <c r="C120" s="526">
        <f t="shared" ref="C120:C123" si="11">E120*B120</f>
        <v>0</v>
      </c>
      <c r="D120" s="500">
        <v>0</v>
      </c>
      <c r="E120" s="523">
        <v>0</v>
      </c>
      <c r="F120" s="65"/>
    </row>
    <row r="121" spans="1:6" x14ac:dyDescent="0.2">
      <c r="A121" s="547" t="s">
        <v>301</v>
      </c>
      <c r="B121" s="500">
        <v>0</v>
      </c>
      <c r="C121" s="526">
        <f t="shared" si="11"/>
        <v>0</v>
      </c>
      <c r="D121" s="500">
        <v>0</v>
      </c>
      <c r="E121" s="523">
        <v>0</v>
      </c>
      <c r="F121" s="65"/>
    </row>
    <row r="122" spans="1:6" x14ac:dyDescent="0.2">
      <c r="A122" s="547" t="s">
        <v>301</v>
      </c>
      <c r="B122" s="500">
        <v>0</v>
      </c>
      <c r="C122" s="526">
        <f t="shared" si="11"/>
        <v>0</v>
      </c>
      <c r="D122" s="500">
        <v>0</v>
      </c>
      <c r="E122" s="523">
        <v>0</v>
      </c>
      <c r="F122" s="65"/>
    </row>
    <row r="123" spans="1:6" x14ac:dyDescent="0.2">
      <c r="A123" s="547" t="s">
        <v>301</v>
      </c>
      <c r="B123" s="500">
        <v>0</v>
      </c>
      <c r="C123" s="526">
        <f t="shared" si="11"/>
        <v>0</v>
      </c>
      <c r="D123" s="500">
        <v>0</v>
      </c>
      <c r="E123" s="523">
        <v>0</v>
      </c>
      <c r="F123" s="65"/>
    </row>
    <row r="124" spans="1:6" x14ac:dyDescent="0.2">
      <c r="A124" s="547" t="s">
        <v>301</v>
      </c>
      <c r="B124" s="500">
        <v>0</v>
      </c>
      <c r="C124" s="526">
        <f t="shared" si="10"/>
        <v>0</v>
      </c>
      <c r="D124" s="500">
        <v>0</v>
      </c>
      <c r="E124" s="523">
        <v>0</v>
      </c>
      <c r="F124" s="65"/>
    </row>
    <row r="125" spans="1:6" x14ac:dyDescent="0.2">
      <c r="A125" s="547" t="s">
        <v>301</v>
      </c>
      <c r="B125" s="500">
        <v>0</v>
      </c>
      <c r="C125" s="526">
        <f t="shared" si="10"/>
        <v>0</v>
      </c>
      <c r="D125" s="500">
        <v>0</v>
      </c>
      <c r="E125" s="523">
        <v>0</v>
      </c>
      <c r="F125" s="65"/>
    </row>
    <row r="126" spans="1:6" x14ac:dyDescent="0.2">
      <c r="A126" s="548" t="s">
        <v>301</v>
      </c>
      <c r="B126" s="502">
        <v>0</v>
      </c>
      <c r="C126" s="527">
        <f t="shared" si="10"/>
        <v>0</v>
      </c>
      <c r="D126" s="502">
        <v>0</v>
      </c>
      <c r="E126" s="524">
        <v>0</v>
      </c>
      <c r="F126" s="233"/>
    </row>
    <row r="127" spans="1:6" x14ac:dyDescent="0.2">
      <c r="A127" s="528" t="s">
        <v>30</v>
      </c>
      <c r="B127" s="442">
        <f>SUM(B117:B126)</f>
        <v>0</v>
      </c>
      <c r="C127" s="442">
        <f>SUM(C117:C126)</f>
        <v>0</v>
      </c>
      <c r="D127" s="442">
        <f>SUM(D117:D126)</f>
        <v>0</v>
      </c>
      <c r="E127" s="357" t="s">
        <v>309</v>
      </c>
      <c r="F127" s="233"/>
    </row>
    <row r="128" spans="1:6" x14ac:dyDescent="0.2">
      <c r="A128" s="360"/>
      <c r="B128" s="268"/>
      <c r="C128" s="280"/>
      <c r="D128" s="280"/>
      <c r="E128" s="335"/>
      <c r="F128" s="233"/>
    </row>
    <row r="129" spans="1:6" ht="25.5" x14ac:dyDescent="0.2">
      <c r="A129" s="332" t="s">
        <v>307</v>
      </c>
      <c r="B129" s="341" t="s">
        <v>419</v>
      </c>
      <c r="C129" s="333" t="s">
        <v>420</v>
      </c>
      <c r="D129" s="341" t="s">
        <v>421</v>
      </c>
      <c r="E129" s="341" t="s">
        <v>525</v>
      </c>
      <c r="F129" s="233"/>
    </row>
    <row r="130" spans="1:6" x14ac:dyDescent="0.2">
      <c r="A130" s="546" t="s">
        <v>301</v>
      </c>
      <c r="B130" s="499">
        <v>0</v>
      </c>
      <c r="C130" s="525">
        <f>E130*B130</f>
        <v>0</v>
      </c>
      <c r="D130" s="499">
        <v>0</v>
      </c>
      <c r="E130" s="522">
        <v>0</v>
      </c>
      <c r="F130" s="233"/>
    </row>
    <row r="131" spans="1:6" x14ac:dyDescent="0.2">
      <c r="A131" s="547" t="s">
        <v>301</v>
      </c>
      <c r="B131" s="500">
        <v>0</v>
      </c>
      <c r="C131" s="526">
        <f t="shared" ref="C131:C139" si="12">E131*B131</f>
        <v>0</v>
      </c>
      <c r="D131" s="500">
        <v>0</v>
      </c>
      <c r="E131" s="523">
        <v>0</v>
      </c>
      <c r="F131" s="65"/>
    </row>
    <row r="132" spans="1:6" x14ac:dyDescent="0.2">
      <c r="A132" s="547" t="s">
        <v>301</v>
      </c>
      <c r="B132" s="500">
        <v>0</v>
      </c>
      <c r="C132" s="526">
        <f t="shared" si="12"/>
        <v>0</v>
      </c>
      <c r="D132" s="500">
        <v>0</v>
      </c>
      <c r="E132" s="523">
        <v>0</v>
      </c>
      <c r="F132" s="65"/>
    </row>
    <row r="133" spans="1:6" x14ac:dyDescent="0.2">
      <c r="A133" s="547" t="s">
        <v>301</v>
      </c>
      <c r="B133" s="500">
        <v>0</v>
      </c>
      <c r="C133" s="526">
        <f t="shared" ref="C133:C136" si="13">E133*B133</f>
        <v>0</v>
      </c>
      <c r="D133" s="500">
        <v>0</v>
      </c>
      <c r="E133" s="523">
        <v>0</v>
      </c>
      <c r="F133" s="65"/>
    </row>
    <row r="134" spans="1:6" x14ac:dyDescent="0.2">
      <c r="A134" s="547" t="s">
        <v>301</v>
      </c>
      <c r="B134" s="500">
        <v>0</v>
      </c>
      <c r="C134" s="526">
        <f t="shared" si="13"/>
        <v>0</v>
      </c>
      <c r="D134" s="500">
        <v>0</v>
      </c>
      <c r="E134" s="523">
        <v>0</v>
      </c>
      <c r="F134" s="65"/>
    </row>
    <row r="135" spans="1:6" x14ac:dyDescent="0.2">
      <c r="A135" s="547" t="s">
        <v>301</v>
      </c>
      <c r="B135" s="500">
        <v>0</v>
      </c>
      <c r="C135" s="526">
        <f t="shared" si="13"/>
        <v>0</v>
      </c>
      <c r="D135" s="500">
        <v>0</v>
      </c>
      <c r="E135" s="523">
        <v>0</v>
      </c>
      <c r="F135" s="65"/>
    </row>
    <row r="136" spans="1:6" x14ac:dyDescent="0.2">
      <c r="A136" s="547" t="s">
        <v>301</v>
      </c>
      <c r="B136" s="500">
        <v>0</v>
      </c>
      <c r="C136" s="526">
        <f t="shared" si="13"/>
        <v>0</v>
      </c>
      <c r="D136" s="500">
        <v>0</v>
      </c>
      <c r="E136" s="523">
        <v>0</v>
      </c>
      <c r="F136" s="65"/>
    </row>
    <row r="137" spans="1:6" x14ac:dyDescent="0.2">
      <c r="A137" s="547" t="s">
        <v>301</v>
      </c>
      <c r="B137" s="500">
        <v>0</v>
      </c>
      <c r="C137" s="526">
        <f t="shared" si="12"/>
        <v>0</v>
      </c>
      <c r="D137" s="500">
        <v>0</v>
      </c>
      <c r="E137" s="523">
        <v>0</v>
      </c>
      <c r="F137" s="65"/>
    </row>
    <row r="138" spans="1:6" x14ac:dyDescent="0.2">
      <c r="A138" s="547" t="s">
        <v>301</v>
      </c>
      <c r="B138" s="500">
        <v>0</v>
      </c>
      <c r="C138" s="526">
        <f t="shared" si="12"/>
        <v>0</v>
      </c>
      <c r="D138" s="500">
        <v>0</v>
      </c>
      <c r="E138" s="523">
        <v>0</v>
      </c>
      <c r="F138" s="65"/>
    </row>
    <row r="139" spans="1:6" x14ac:dyDescent="0.2">
      <c r="A139" s="548" t="s">
        <v>301</v>
      </c>
      <c r="B139" s="502">
        <v>0</v>
      </c>
      <c r="C139" s="527">
        <f t="shared" si="12"/>
        <v>0</v>
      </c>
      <c r="D139" s="502">
        <v>0</v>
      </c>
      <c r="E139" s="524">
        <v>0</v>
      </c>
      <c r="F139" s="233"/>
    </row>
    <row r="140" spans="1:6" x14ac:dyDescent="0.2">
      <c r="A140" s="528" t="s">
        <v>30</v>
      </c>
      <c r="B140" s="442">
        <f>SUM(B130:B139)</f>
        <v>0</v>
      </c>
      <c r="C140" s="442">
        <f>SUM(C130:C139)</f>
        <v>0</v>
      </c>
      <c r="D140" s="442">
        <f>SUM(D130:D139)</f>
        <v>0</v>
      </c>
      <c r="E140" s="357" t="s">
        <v>309</v>
      </c>
      <c r="F140" s="233"/>
    </row>
    <row r="141" spans="1:6" x14ac:dyDescent="0.2">
      <c r="A141" s="360"/>
      <c r="B141" s="268"/>
      <c r="C141" s="280"/>
      <c r="D141" s="280"/>
      <c r="E141" s="335"/>
      <c r="F141" s="233"/>
    </row>
    <row r="142" spans="1:6" x14ac:dyDescent="0.2">
      <c r="A142" s="359" t="s">
        <v>72</v>
      </c>
      <c r="B142" s="361"/>
      <c r="C142" s="333" t="s">
        <v>23</v>
      </c>
      <c r="D142" s="333" t="s">
        <v>24</v>
      </c>
      <c r="E142" s="335"/>
      <c r="F142" s="233"/>
    </row>
    <row r="143" spans="1:6" x14ac:dyDescent="0.2">
      <c r="A143" s="785" t="s">
        <v>301</v>
      </c>
      <c r="B143" s="786"/>
      <c r="C143" s="499">
        <v>0</v>
      </c>
      <c r="D143" s="499">
        <v>0</v>
      </c>
      <c r="E143" s="335"/>
      <c r="F143" s="233"/>
    </row>
    <row r="144" spans="1:6" x14ac:dyDescent="0.2">
      <c r="A144" s="778" t="s">
        <v>301</v>
      </c>
      <c r="B144" s="779"/>
      <c r="C144" s="500">
        <v>0</v>
      </c>
      <c r="D144" s="500">
        <v>0</v>
      </c>
      <c r="E144" s="335"/>
      <c r="F144" s="65"/>
    </row>
    <row r="145" spans="1:6" x14ac:dyDescent="0.2">
      <c r="A145" s="780" t="s">
        <v>301</v>
      </c>
      <c r="B145" s="781"/>
      <c r="C145" s="502">
        <v>0</v>
      </c>
      <c r="D145" s="502">
        <v>0</v>
      </c>
      <c r="E145" s="335"/>
      <c r="F145" s="233"/>
    </row>
    <row r="146" spans="1:6" x14ac:dyDescent="0.2">
      <c r="A146" s="782" t="s">
        <v>30</v>
      </c>
      <c r="B146" s="784"/>
      <c r="C146" s="442">
        <f>SUM(C143:C145)</f>
        <v>0</v>
      </c>
      <c r="D146" s="442">
        <f>SUM(D143:D145)</f>
        <v>0</v>
      </c>
      <c r="E146" s="357" t="s">
        <v>309</v>
      </c>
      <c r="F146" s="233"/>
    </row>
    <row r="147" spans="1:6" x14ac:dyDescent="0.2">
      <c r="A147" s="360"/>
      <c r="B147" s="268"/>
      <c r="C147" s="280"/>
      <c r="D147" s="280"/>
      <c r="E147" s="335"/>
      <c r="F147" s="233"/>
    </row>
    <row r="148" spans="1:6" x14ac:dyDescent="0.2">
      <c r="A148" s="359" t="s">
        <v>73</v>
      </c>
      <c r="B148" s="361"/>
      <c r="C148" s="333" t="s">
        <v>23</v>
      </c>
      <c r="D148" s="333" t="s">
        <v>24</v>
      </c>
      <c r="E148" s="335"/>
      <c r="F148" s="233"/>
    </row>
    <row r="149" spans="1:6" x14ac:dyDescent="0.2">
      <c r="A149" s="785" t="s">
        <v>301</v>
      </c>
      <c r="B149" s="786"/>
      <c r="C149" s="499">
        <v>0</v>
      </c>
      <c r="D149" s="499">
        <v>0</v>
      </c>
      <c r="E149" s="335"/>
      <c r="F149" s="233"/>
    </row>
    <row r="150" spans="1:6" x14ac:dyDescent="0.2">
      <c r="A150" s="778" t="s">
        <v>301</v>
      </c>
      <c r="B150" s="779"/>
      <c r="C150" s="500">
        <v>0</v>
      </c>
      <c r="D150" s="500">
        <v>0</v>
      </c>
      <c r="E150" s="335"/>
      <c r="F150" s="65"/>
    </row>
    <row r="151" spans="1:6" x14ac:dyDescent="0.2">
      <c r="A151" s="780" t="s">
        <v>301</v>
      </c>
      <c r="B151" s="781"/>
      <c r="C151" s="502">
        <v>0</v>
      </c>
      <c r="D151" s="502">
        <v>0</v>
      </c>
      <c r="E151" s="335"/>
      <c r="F151" s="233"/>
    </row>
    <row r="152" spans="1:6" x14ac:dyDescent="0.2">
      <c r="A152" s="782" t="s">
        <v>30</v>
      </c>
      <c r="B152" s="784"/>
      <c r="C152" s="442">
        <f>SUM(C149:C151)</f>
        <v>0</v>
      </c>
      <c r="D152" s="442">
        <f>SUM(D149:D151)</f>
        <v>0</v>
      </c>
      <c r="E152" s="357" t="s">
        <v>309</v>
      </c>
      <c r="F152" s="233"/>
    </row>
    <row r="153" spans="1:6" x14ac:dyDescent="0.2">
      <c r="A153" s="360"/>
      <c r="B153" s="268"/>
      <c r="C153" s="503"/>
      <c r="D153" s="503"/>
      <c r="E153" s="335"/>
      <c r="F153" s="233"/>
    </row>
    <row r="154" spans="1:6" x14ac:dyDescent="0.2">
      <c r="A154" s="359" t="s">
        <v>74</v>
      </c>
      <c r="B154" s="361"/>
      <c r="C154" s="333" t="s">
        <v>23</v>
      </c>
      <c r="D154" s="333" t="s">
        <v>24</v>
      </c>
      <c r="E154" s="335"/>
      <c r="F154" s="233"/>
    </row>
    <row r="155" spans="1:6" x14ac:dyDescent="0.2">
      <c r="A155" s="785" t="s">
        <v>301</v>
      </c>
      <c r="B155" s="786"/>
      <c r="C155" s="499">
        <v>0</v>
      </c>
      <c r="D155" s="499">
        <v>0</v>
      </c>
      <c r="E155" s="335"/>
      <c r="F155" s="233"/>
    </row>
    <row r="156" spans="1:6" x14ac:dyDescent="0.2">
      <c r="A156" s="778" t="s">
        <v>301</v>
      </c>
      <c r="B156" s="779"/>
      <c r="C156" s="500">
        <v>0</v>
      </c>
      <c r="D156" s="500">
        <v>0</v>
      </c>
      <c r="E156" s="335"/>
      <c r="F156" s="65"/>
    </row>
    <row r="157" spans="1:6" x14ac:dyDescent="0.2">
      <c r="A157" s="780" t="s">
        <v>301</v>
      </c>
      <c r="B157" s="781"/>
      <c r="C157" s="502">
        <v>0</v>
      </c>
      <c r="D157" s="502">
        <v>0</v>
      </c>
      <c r="E157" s="335"/>
      <c r="F157" s="233"/>
    </row>
    <row r="158" spans="1:6" x14ac:dyDescent="0.2">
      <c r="A158" s="782" t="s">
        <v>30</v>
      </c>
      <c r="B158" s="784"/>
      <c r="C158" s="442">
        <f>SUM(C155:C157)</f>
        <v>0</v>
      </c>
      <c r="D158" s="442">
        <f>SUM(D155:D157)</f>
        <v>0</v>
      </c>
      <c r="E158" s="357" t="s">
        <v>309</v>
      </c>
      <c r="F158" s="233"/>
    </row>
    <row r="159" spans="1:6" x14ac:dyDescent="0.2">
      <c r="A159" s="360"/>
      <c r="B159" s="268"/>
      <c r="C159" s="280"/>
      <c r="D159" s="280"/>
      <c r="E159" s="335"/>
      <c r="F159" s="233"/>
    </row>
    <row r="160" spans="1:6" ht="25.5" x14ac:dyDescent="0.2">
      <c r="A160" s="332" t="s">
        <v>308</v>
      </c>
      <c r="B160" s="361"/>
      <c r="C160" s="341" t="s">
        <v>419</v>
      </c>
      <c r="D160" s="341" t="s">
        <v>421</v>
      </c>
      <c r="E160" s="335"/>
      <c r="F160" s="233"/>
    </row>
    <row r="161" spans="1:6" x14ac:dyDescent="0.2">
      <c r="A161" s="785" t="s">
        <v>531</v>
      </c>
      <c r="B161" s="786"/>
      <c r="C161" s="499">
        <v>0</v>
      </c>
      <c r="D161" s="499">
        <v>0</v>
      </c>
      <c r="E161" s="335"/>
      <c r="F161" s="233"/>
    </row>
    <row r="162" spans="1:6" x14ac:dyDescent="0.2">
      <c r="A162" s="778" t="s">
        <v>532</v>
      </c>
      <c r="B162" s="779"/>
      <c r="C162" s="500">
        <v>0</v>
      </c>
      <c r="D162" s="500">
        <v>0</v>
      </c>
      <c r="E162" s="335"/>
      <c r="F162" s="65"/>
    </row>
    <row r="163" spans="1:6" x14ac:dyDescent="0.2">
      <c r="A163" s="778" t="s">
        <v>301</v>
      </c>
      <c r="B163" s="779"/>
      <c r="C163" s="500">
        <v>0</v>
      </c>
      <c r="D163" s="500">
        <v>0</v>
      </c>
      <c r="E163" s="335"/>
      <c r="F163" s="65"/>
    </row>
    <row r="164" spans="1:6" x14ac:dyDescent="0.2">
      <c r="A164" s="778" t="s">
        <v>301</v>
      </c>
      <c r="B164" s="779"/>
      <c r="C164" s="500">
        <v>0</v>
      </c>
      <c r="D164" s="500">
        <v>0</v>
      </c>
      <c r="E164" s="335"/>
      <c r="F164" s="65"/>
    </row>
    <row r="165" spans="1:6" x14ac:dyDescent="0.2">
      <c r="A165" s="778" t="s">
        <v>301</v>
      </c>
      <c r="B165" s="779"/>
      <c r="C165" s="500">
        <v>0</v>
      </c>
      <c r="D165" s="500">
        <v>0</v>
      </c>
      <c r="E165" s="335"/>
      <c r="F165" s="65"/>
    </row>
    <row r="166" spans="1:6" x14ac:dyDescent="0.2">
      <c r="A166" s="780" t="s">
        <v>301</v>
      </c>
      <c r="B166" s="781"/>
      <c r="C166" s="502">
        <v>0</v>
      </c>
      <c r="D166" s="502">
        <v>0</v>
      </c>
      <c r="E166" s="335"/>
      <c r="F166" s="233"/>
    </row>
    <row r="167" spans="1:6" x14ac:dyDescent="0.2">
      <c r="A167" s="782" t="s">
        <v>30</v>
      </c>
      <c r="B167" s="784"/>
      <c r="C167" s="442">
        <f>SUM(C161:C166)</f>
        <v>0</v>
      </c>
      <c r="D167" s="442">
        <f>SUM(D161:D166)</f>
        <v>0</v>
      </c>
      <c r="E167" s="357" t="s">
        <v>309</v>
      </c>
      <c r="F167" s="233"/>
    </row>
    <row r="168" spans="1:6" x14ac:dyDescent="0.2">
      <c r="A168" s="280"/>
      <c r="C168" s="280"/>
      <c r="D168" s="280"/>
      <c r="E168" s="335"/>
      <c r="F168" s="233"/>
    </row>
  </sheetData>
  <sheetProtection password="CF43" sheet="1" objects="1" scenarios="1" formatRows="0" insertHyperlinks="0" selectLockedCells="1"/>
  <mergeCells count="50">
    <mergeCell ref="A25:B25"/>
    <mergeCell ref="A26:B26"/>
    <mergeCell ref="A100:C100"/>
    <mergeCell ref="A106:C106"/>
    <mergeCell ref="A107:C107"/>
    <mergeCell ref="A99:C99"/>
    <mergeCell ref="A101:C101"/>
    <mergeCell ref="A102:C102"/>
    <mergeCell ref="A103:C103"/>
    <mergeCell ref="A104:C104"/>
    <mergeCell ref="A105:C105"/>
    <mergeCell ref="A18:B18"/>
    <mergeCell ref="A19:B19"/>
    <mergeCell ref="A20:B20"/>
    <mergeCell ref="A23:B23"/>
    <mergeCell ref="A24:B24"/>
    <mergeCell ref="A11:B11"/>
    <mergeCell ref="A12:B12"/>
    <mergeCell ref="A13:B13"/>
    <mergeCell ref="A14:B14"/>
    <mergeCell ref="A17:B17"/>
    <mergeCell ref="A4:B4"/>
    <mergeCell ref="A5:B5"/>
    <mergeCell ref="A6:B6"/>
    <mergeCell ref="A7:B7"/>
    <mergeCell ref="A10:B10"/>
    <mergeCell ref="A166:B166"/>
    <mergeCell ref="A167:B167"/>
    <mergeCell ref="A152:B152"/>
    <mergeCell ref="A155:B155"/>
    <mergeCell ref="A156:B156"/>
    <mergeCell ref="A157:B157"/>
    <mergeCell ref="A158:B158"/>
    <mergeCell ref="A163:B163"/>
    <mergeCell ref="A164:B164"/>
    <mergeCell ref="A165:B165"/>
    <mergeCell ref="A150:B150"/>
    <mergeCell ref="A151:B151"/>
    <mergeCell ref="A108:C108"/>
    <mergeCell ref="A161:B161"/>
    <mergeCell ref="A162:B162"/>
    <mergeCell ref="A145:B145"/>
    <mergeCell ref="A146:B146"/>
    <mergeCell ref="A149:B149"/>
    <mergeCell ref="A144:B144"/>
    <mergeCell ref="A111:B111"/>
    <mergeCell ref="A112:B112"/>
    <mergeCell ref="A113:B113"/>
    <mergeCell ref="A114:B114"/>
    <mergeCell ref="A143:B143"/>
  </mergeCells>
  <hyperlinks>
    <hyperlink ref="E7" location="top_tabel_investeringen" display="terug naar tabel ▲"/>
    <hyperlink ref="E158" location="top_tabel_investeringen" display="terug naar tabel ▲"/>
    <hyperlink ref="E146" location="top_tabel_investeringen" display="terug naar tabel ▲"/>
    <hyperlink ref="E114" location="top_tabel_investeringen" display="terug naar tabel ▲"/>
    <hyperlink ref="E108" location="top_tabel_investeringen" display="terug naar tabel ▲"/>
    <hyperlink ref="E97" location="top_tabel_investeringen" display="terug naar tabel ▲"/>
    <hyperlink ref="E27" location="top_tabel_investeringen" display="terug naar tabel ▲"/>
    <hyperlink ref="E21" location="top_tabel_investeringen" display="terug naar tabel ▲"/>
    <hyperlink ref="E65" location="top_tabel_investeringen" display="terug naar tabel ▲"/>
    <hyperlink ref="E167" location="top_tabel_investeringen" display="terug naar tabel ▲"/>
    <hyperlink ref="E152" location="top_tabel_investeringen" display="terug naar tabel ▲"/>
    <hyperlink ref="E140" location="top_tabel_investeringen" display="terug naar tabel ▲"/>
    <hyperlink ref="E91" location="top_tabel_investeringen" display="terug naar tabel ▲"/>
    <hyperlink ref="E78" location="top_tabel_investeringen" display="terug naar tabel ▲"/>
    <hyperlink ref="E52" location="top_tabel_investeringen" display="terug naar tabel ▲"/>
    <hyperlink ref="E39" location="top_tabel_investeringen" display="terug naar tabel ▲"/>
    <hyperlink ref="E13" location="top_tabel_investeringen" display="terug naar tabel ▲"/>
    <hyperlink ref="E127" location="top_tabel_investeringen" display="terug naar tabel ▲"/>
  </hyperlinks>
  <pageMargins left="0.75" right="0.4" top="0.64" bottom="0.5" header="0.3" footer="0.3"/>
  <pageSetup paperSize="9" scale="85" orientation="portrait" horizontalDpi="300" verticalDpi="300" r:id="rId1"/>
  <headerFooter>
    <oddFooter>&amp;C&amp;"Arial,Cursief"&amp;8Startkompas: detail van de investeringen&amp;R&amp;"Arial,Cursief"&amp;8p. &amp;P</oddFooter>
  </headerFooter>
  <rowBreaks count="1" manualBreakCount="1">
    <brk id="128"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zoomScaleNormal="100" workbookViewId="0">
      <selection activeCell="A3" sqref="A3:A6"/>
    </sheetView>
  </sheetViews>
  <sheetFormatPr defaultColWidth="9.140625" defaultRowHeight="12.75" x14ac:dyDescent="0.2"/>
  <cols>
    <col min="1" max="1" width="21.28515625" style="19" customWidth="1"/>
    <col min="2" max="2" width="79.140625" style="32" customWidth="1"/>
    <col min="3" max="3" width="27.42578125" style="53" bestFit="1" customWidth="1"/>
    <col min="4" max="16384" width="9.140625" style="32"/>
  </cols>
  <sheetData>
    <row r="1" spans="1:7" ht="18" x14ac:dyDescent="0.25">
      <c r="A1" s="18" t="s">
        <v>171</v>
      </c>
    </row>
    <row r="2" spans="1:7" ht="18" x14ac:dyDescent="0.25">
      <c r="A2" s="18"/>
    </row>
    <row r="3" spans="1:7" ht="76.5" x14ac:dyDescent="0.2">
      <c r="A3" s="799" t="s">
        <v>333</v>
      </c>
      <c r="B3" s="14" t="s">
        <v>226</v>
      </c>
      <c r="C3" s="802" t="s">
        <v>345</v>
      </c>
      <c r="D3" s="44"/>
    </row>
    <row r="4" spans="1:7" ht="25.5" x14ac:dyDescent="0.2">
      <c r="A4" s="800"/>
      <c r="B4" s="15" t="s">
        <v>225</v>
      </c>
      <c r="C4" s="802"/>
    </row>
    <row r="5" spans="1:7" x14ac:dyDescent="0.2">
      <c r="A5" s="800"/>
      <c r="B5" s="346" t="s">
        <v>163</v>
      </c>
      <c r="C5" s="802"/>
      <c r="E5" s="6"/>
      <c r="G5" s="6"/>
    </row>
    <row r="6" spans="1:7" x14ac:dyDescent="0.2">
      <c r="A6" s="801"/>
      <c r="B6" s="347" t="s">
        <v>224</v>
      </c>
      <c r="C6" s="802"/>
      <c r="E6" s="6"/>
      <c r="G6" s="6"/>
    </row>
    <row r="7" spans="1:7" ht="25.5" x14ac:dyDescent="0.2">
      <c r="A7" s="348" t="s">
        <v>151</v>
      </c>
      <c r="B7" s="21" t="s">
        <v>152</v>
      </c>
      <c r="C7" s="345" t="s">
        <v>345</v>
      </c>
      <c r="E7" s="6"/>
      <c r="G7" s="6"/>
    </row>
    <row r="8" spans="1:7" ht="25.5" x14ac:dyDescent="0.2">
      <c r="A8" s="349" t="s">
        <v>181</v>
      </c>
      <c r="B8" s="22" t="s">
        <v>241</v>
      </c>
      <c r="C8" s="345" t="s">
        <v>345</v>
      </c>
      <c r="E8" s="6"/>
      <c r="G8" s="6"/>
    </row>
    <row r="9" spans="1:7" ht="25.5" x14ac:dyDescent="0.2">
      <c r="A9" s="350" t="s">
        <v>149</v>
      </c>
      <c r="B9" s="21" t="s">
        <v>242</v>
      </c>
      <c r="C9" s="345" t="s">
        <v>345</v>
      </c>
      <c r="E9" s="6"/>
      <c r="G9" s="6"/>
    </row>
    <row r="10" spans="1:7" ht="25.5" x14ac:dyDescent="0.2">
      <c r="A10" s="348" t="s">
        <v>160</v>
      </c>
      <c r="B10" s="21" t="s">
        <v>243</v>
      </c>
      <c r="C10" s="345" t="s">
        <v>345</v>
      </c>
      <c r="E10" s="6"/>
      <c r="G10" s="6"/>
    </row>
    <row r="11" spans="1:7" ht="25.5" x14ac:dyDescent="0.2">
      <c r="A11" s="349" t="s">
        <v>244</v>
      </c>
      <c r="B11" s="22" t="s">
        <v>245</v>
      </c>
      <c r="C11" s="345" t="s">
        <v>345</v>
      </c>
      <c r="E11" s="6"/>
      <c r="G11" s="6"/>
    </row>
    <row r="12" spans="1:7" ht="25.5" x14ac:dyDescent="0.2">
      <c r="A12" s="349" t="s">
        <v>156</v>
      </c>
      <c r="B12" s="22" t="s">
        <v>246</v>
      </c>
      <c r="C12" s="345" t="s">
        <v>345</v>
      </c>
      <c r="E12" s="6"/>
      <c r="G12" s="6"/>
    </row>
    <row r="13" spans="1:7" ht="79.5" customHeight="1" x14ac:dyDescent="0.2">
      <c r="A13" s="351" t="s">
        <v>182</v>
      </c>
      <c r="B13" s="21" t="s">
        <v>383</v>
      </c>
      <c r="C13" s="345" t="s">
        <v>345</v>
      </c>
    </row>
    <row r="14" spans="1:7" ht="38.25" x14ac:dyDescent="0.2">
      <c r="A14" s="349" t="s">
        <v>320</v>
      </c>
      <c r="B14" s="25" t="s">
        <v>449</v>
      </c>
      <c r="C14" s="345" t="s">
        <v>345</v>
      </c>
    </row>
    <row r="15" spans="1:7" ht="38.25" x14ac:dyDescent="0.2">
      <c r="A15" s="349" t="s">
        <v>248</v>
      </c>
      <c r="B15" s="22" t="s">
        <v>321</v>
      </c>
      <c r="C15" s="345" t="s">
        <v>345</v>
      </c>
    </row>
    <row r="16" spans="1:7" ht="89.25" x14ac:dyDescent="0.2">
      <c r="A16" s="352" t="s">
        <v>170</v>
      </c>
      <c r="B16" s="24" t="s">
        <v>384</v>
      </c>
      <c r="C16" s="345" t="s">
        <v>345</v>
      </c>
    </row>
    <row r="17" spans="1:3" ht="25.5" x14ac:dyDescent="0.2">
      <c r="A17" s="349" t="s">
        <v>164</v>
      </c>
      <c r="B17" s="25" t="s">
        <v>530</v>
      </c>
      <c r="C17" s="345" t="s">
        <v>345</v>
      </c>
    </row>
    <row r="18" spans="1:3" x14ac:dyDescent="0.2">
      <c r="A18" s="353" t="s">
        <v>174</v>
      </c>
      <c r="B18" s="23" t="s">
        <v>247</v>
      </c>
      <c r="C18" s="345" t="s">
        <v>345</v>
      </c>
    </row>
    <row r="19" spans="1:3" ht="38.25" x14ac:dyDescent="0.2">
      <c r="A19" s="354" t="s">
        <v>323</v>
      </c>
      <c r="B19" s="21" t="s">
        <v>341</v>
      </c>
      <c r="C19" s="345" t="s">
        <v>345</v>
      </c>
    </row>
    <row r="20" spans="1:3" s="388" customFormat="1" ht="63.75" x14ac:dyDescent="0.2">
      <c r="A20" s="408" t="s">
        <v>472</v>
      </c>
      <c r="B20" s="409" t="s">
        <v>473</v>
      </c>
      <c r="C20" s="345" t="s">
        <v>345</v>
      </c>
    </row>
    <row r="21" spans="1:3" ht="38.25" x14ac:dyDescent="0.2">
      <c r="A21" s="356" t="s">
        <v>339</v>
      </c>
      <c r="B21" s="47" t="s">
        <v>322</v>
      </c>
      <c r="C21" s="345" t="s">
        <v>345</v>
      </c>
    </row>
    <row r="22" spans="1:3" ht="38.25" x14ac:dyDescent="0.2">
      <c r="A22" s="349" t="s">
        <v>340</v>
      </c>
      <c r="B22" s="22" t="s">
        <v>325</v>
      </c>
      <c r="C22" s="345" t="s">
        <v>345</v>
      </c>
    </row>
    <row r="23" spans="1:3" x14ac:dyDescent="0.2">
      <c r="A23" s="351" t="s">
        <v>154</v>
      </c>
      <c r="B23" s="13" t="s">
        <v>155</v>
      </c>
      <c r="C23" s="345" t="s">
        <v>345</v>
      </c>
    </row>
    <row r="24" spans="1:3" ht="25.5" x14ac:dyDescent="0.2">
      <c r="A24" s="351" t="s">
        <v>153</v>
      </c>
      <c r="B24" s="21" t="s">
        <v>450</v>
      </c>
      <c r="C24" s="345" t="s">
        <v>345</v>
      </c>
    </row>
    <row r="25" spans="1:3" ht="38.25" x14ac:dyDescent="0.2">
      <c r="A25" s="355" t="s">
        <v>324</v>
      </c>
      <c r="B25" s="21" t="s">
        <v>451</v>
      </c>
      <c r="C25" s="345" t="s">
        <v>345</v>
      </c>
    </row>
    <row r="26" spans="1:3" s="383" customFormat="1" ht="38.25" x14ac:dyDescent="0.2">
      <c r="A26" s="348" t="s">
        <v>460</v>
      </c>
      <c r="B26" s="21" t="s">
        <v>461</v>
      </c>
      <c r="C26" s="345" t="s">
        <v>345</v>
      </c>
    </row>
    <row r="27" spans="1:3" s="383" customFormat="1" ht="38.25" x14ac:dyDescent="0.2">
      <c r="A27" s="348" t="s">
        <v>463</v>
      </c>
      <c r="B27" s="21" t="s">
        <v>464</v>
      </c>
      <c r="C27" s="345" t="s">
        <v>345</v>
      </c>
    </row>
    <row r="28" spans="1:3" ht="25.5" x14ac:dyDescent="0.2">
      <c r="A28" s="348" t="s">
        <v>158</v>
      </c>
      <c r="B28" s="21" t="s">
        <v>326</v>
      </c>
      <c r="C28" s="345" t="s">
        <v>345</v>
      </c>
    </row>
  </sheetData>
  <sheetProtection password="CF43" sheet="1" objects="1" scenarios="1" formatRows="0" selectLockedCells="1"/>
  <mergeCells count="2">
    <mergeCell ref="A3:A6"/>
    <mergeCell ref="C3:C6"/>
  </mergeCells>
  <hyperlinks>
    <hyperlink ref="B5" r:id="rId1"/>
    <hyperlink ref="B6" r:id="rId2"/>
    <hyperlink ref="C3:C6" location="fin_achtergestlening" display="terug ▲"/>
    <hyperlink ref="C7" location="fin_afschrijvingen" display="terug ▲"/>
    <hyperlink ref="C8" location="fin_btw" display="terug ▲"/>
    <hyperlink ref="C9" location="fin_doodpuntomzet" display="terug ▲"/>
    <hyperlink ref="C10" location="fin_eigeninbreng" display="terug ▲"/>
    <hyperlink ref="C11" location="fin_financiering" display="terug ▲"/>
    <hyperlink ref="C12" location="fin_goodwill" display="terug ▲"/>
    <hyperlink ref="C13" location="fin_investeringen" display="terug ▲"/>
    <hyperlink ref="C14" location="fin_kaskrediet" display="terug ▲"/>
    <hyperlink ref="C15" location="fin_vorderingopklant" display="terug ▲"/>
    <hyperlink ref="C16" location="fin_leasingkosten" display="terug ▲"/>
    <hyperlink ref="C17" location="fin_leverancierskrediet" display="terug ▲"/>
    <hyperlink ref="C18" location="fin_marges" display="terug ▲"/>
    <hyperlink ref="C19" location="fin_octrooi" display="terug ▲"/>
    <hyperlink ref="C23" location="fin_variabelekosten" display="terug ▲"/>
    <hyperlink ref="C24" location="fin_vastekosten" display="terug ▲"/>
    <hyperlink ref="C25" location="fin_vlotactiva" display="terug ▲"/>
    <hyperlink ref="C21" location="fin_tot_vast_kost_bedrec" display="terug ▲"/>
    <hyperlink ref="C28" location="fin_voortefinancBTW" display="terug ▲"/>
    <hyperlink ref="C22" location="fin_tot_vast_kost_kasstroom" display="terug ▲"/>
    <hyperlink ref="C26" location="fin_voorraad" display="terug ▲"/>
    <hyperlink ref="C27" location="fin_voorraadnotatie" display="terug ▲"/>
    <hyperlink ref="C20" location="fin_ondernemersloon" display="terug ▲"/>
  </hyperlinks>
  <printOptions horizontalCentered="1"/>
  <pageMargins left="0.6" right="0.61" top="0.74803149606299213" bottom="0.35433070866141736" header="0.31496062992125984" footer="0.31496062992125984"/>
  <pageSetup paperSize="9" scale="85" orientation="portrait" horizontalDpi="300" verticalDpi="300" r:id="rId3"/>
  <headerFooter>
    <oddFooter>&amp;C&amp;"Arial,Cursief"&amp;8Startkompas: verklarende woordenlijst&amp;R&amp;"Arial,Cursief"&amp;8p.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115</vt:i4>
      </vt:variant>
    </vt:vector>
  </HeadingPairs>
  <TitlesOfParts>
    <vt:vector size="120" baseType="lpstr">
      <vt:lpstr>Beschrijvend luik</vt:lpstr>
      <vt:lpstr>Financieel luik</vt:lpstr>
      <vt:lpstr>Blad3</vt:lpstr>
      <vt:lpstr>Detail van investeringen</vt:lpstr>
      <vt:lpstr>Verklarende woordenlijst</vt:lpstr>
      <vt:lpstr>'Beschrijvend luik'!adminigegevens</vt:lpstr>
      <vt:lpstr>'Beschrijvend luik'!administr_form</vt:lpstr>
      <vt:lpstr>'Beschrijvend luik'!Afdrukbereik</vt:lpstr>
      <vt:lpstr>'Detail van investeringen'!Afdrukbereik</vt:lpstr>
      <vt:lpstr>'Financieel luik'!Afdrukbereik</vt:lpstr>
      <vt:lpstr>'Verklarende woordenlijst'!Afdrukbereik</vt:lpstr>
      <vt:lpstr>'Beschrijvend luik'!algemene_organisatie</vt:lpstr>
      <vt:lpstr>'Beschrijvend luik'!basisidee</vt:lpstr>
      <vt:lpstr>besluit</vt:lpstr>
      <vt:lpstr>besprekingmarktsector</vt:lpstr>
      <vt:lpstr>bron_omgevanalyse</vt:lpstr>
      <vt:lpstr>'Beschrijvend luik'!concurrenten</vt:lpstr>
      <vt:lpstr>detail_aankoop_gebouwenjr1</vt:lpstr>
      <vt:lpstr>detail_aankoop_gebouwenjr2</vt:lpstr>
      <vt:lpstr>detail_aankoop_terreinjr1</vt:lpstr>
      <vt:lpstr>detail_aankoop_terreinjr2</vt:lpstr>
      <vt:lpstr>detail_bank_jr1</vt:lpstr>
      <vt:lpstr>detail_bank_jr2</vt:lpstr>
      <vt:lpstr>detail_finvastactiva_jr1</vt:lpstr>
      <vt:lpstr>detail_finvastactiva_jr2</vt:lpstr>
      <vt:lpstr>detail_gereedschap_jr1</vt:lpstr>
      <vt:lpstr>detail_gereedschap_jr2</vt:lpstr>
      <vt:lpstr>detail_grondstoffen_jr1</vt:lpstr>
      <vt:lpstr>detail_grondstoffen_jr2</vt:lpstr>
      <vt:lpstr>detail_handelsgoed_jr1</vt:lpstr>
      <vt:lpstr>detail_handelsgoed_jr2</vt:lpstr>
      <vt:lpstr>detail_hardware_jr1</vt:lpstr>
      <vt:lpstr>detail_hardware_jr2</vt:lpstr>
      <vt:lpstr>detail_imva_jr1</vt:lpstr>
      <vt:lpstr>detail_imva_jr2</vt:lpstr>
      <vt:lpstr>detail_inr_gebouw_jr1</vt:lpstr>
      <vt:lpstr>detail_inr_gebouw_jr2</vt:lpstr>
      <vt:lpstr>detail_kas_jr1</vt:lpstr>
      <vt:lpstr>detail_kas_jr2</vt:lpstr>
      <vt:lpstr>detail_machines_jr1</vt:lpstr>
      <vt:lpstr>detail_machines_jr2</vt:lpstr>
      <vt:lpstr>detail_meubilair_jr1</vt:lpstr>
      <vt:lpstr>detail_meubilair_jr2</vt:lpstr>
      <vt:lpstr>detail_oprichtingskosten</vt:lpstr>
      <vt:lpstr>detail_opstartkosten_jr1</vt:lpstr>
      <vt:lpstr>detail_opstartkosten_jr2</vt:lpstr>
      <vt:lpstr>detail_reedsaangek_natura</vt:lpstr>
      <vt:lpstr>detail_rollend_matjr1</vt:lpstr>
      <vt:lpstr>detail_rollend_matjr2</vt:lpstr>
      <vt:lpstr>detail_vorderingopklanten_jr1</vt:lpstr>
      <vt:lpstr>detail_vorderingopklanten_jr2</vt:lpstr>
      <vt:lpstr>'Beschrijvend luik'!DO</vt:lpstr>
      <vt:lpstr>'Beschrijvend luik'!DO_titel</vt:lpstr>
      <vt:lpstr>doodpuntomzet</vt:lpstr>
      <vt:lpstr>fin_achtergestlening</vt:lpstr>
      <vt:lpstr>fin_afschrijvingen</vt:lpstr>
      <vt:lpstr>fin_btw</vt:lpstr>
      <vt:lpstr>fin_doodpuntomzet</vt:lpstr>
      <vt:lpstr>fin_eigeninbreng</vt:lpstr>
      <vt:lpstr>fin_financiering</vt:lpstr>
      <vt:lpstr>fin_goodwill</vt:lpstr>
      <vt:lpstr>fin_investeringen</vt:lpstr>
      <vt:lpstr>fin_kaskrediet</vt:lpstr>
      <vt:lpstr>fin_leasingkosten</vt:lpstr>
      <vt:lpstr>fin_leverancierskrediet</vt:lpstr>
      <vt:lpstr>fin_marges</vt:lpstr>
      <vt:lpstr>fin_octrooi</vt:lpstr>
      <vt:lpstr>fin_ondernemersloon</vt:lpstr>
      <vt:lpstr>fin_tot_vast_kost_bedrec</vt:lpstr>
      <vt:lpstr>fin_tot_vast_kost_kasstroom</vt:lpstr>
      <vt:lpstr>fin_variabelekosten</vt:lpstr>
      <vt:lpstr>fin_vastekosten</vt:lpstr>
      <vt:lpstr>fin_vlotactiva</vt:lpstr>
      <vt:lpstr>fin_voorraad</vt:lpstr>
      <vt:lpstr>fin_voorraadnotatie</vt:lpstr>
      <vt:lpstr>fin_voortefinancBTW</vt:lpstr>
      <vt:lpstr>fin_vorderingopklant</vt:lpstr>
      <vt:lpstr>financieelplan</vt:lpstr>
      <vt:lpstr>financieringsplan</vt:lpstr>
      <vt:lpstr>haalbaarheidstoets</vt:lpstr>
      <vt:lpstr>inhoudstafel</vt:lpstr>
      <vt:lpstr>investeringsplan</vt:lpstr>
      <vt:lpstr>'Beschrijvend luik'!juridische_vorm</vt:lpstr>
      <vt:lpstr>'Beschrijvend luik'!klanten</vt:lpstr>
      <vt:lpstr>marges</vt:lpstr>
      <vt:lpstr>'Beschrijvend luik'!partners</vt:lpstr>
      <vt:lpstr>pers_gegevens</vt:lpstr>
      <vt:lpstr>'Beschrijvend luik'!plaats</vt:lpstr>
      <vt:lpstr>'Beschrijvend luik'!prijs</vt:lpstr>
      <vt:lpstr>'Beschrijvend luik'!product</vt:lpstr>
      <vt:lpstr>'Beschrijvend luik'!promotie</vt:lpstr>
      <vt:lpstr>'Beschrijvend luik'!top</vt:lpstr>
      <vt:lpstr>top_financieel</vt:lpstr>
      <vt:lpstr>top_tabel_investeringen</vt:lpstr>
      <vt:lpstr>trends</vt:lpstr>
      <vt:lpstr>vastekosten</vt:lpstr>
      <vt:lpstr>verkl_achtergestlening</vt:lpstr>
      <vt:lpstr>verkl_afschrijvingen</vt:lpstr>
      <vt:lpstr>verkl_btw</vt:lpstr>
      <vt:lpstr>verkl_doodpuntomzet</vt:lpstr>
      <vt:lpstr>verkl_eigeninbreng</vt:lpstr>
      <vt:lpstr>verkl_financiering</vt:lpstr>
      <vt:lpstr>verkl_goodwill</vt:lpstr>
      <vt:lpstr>verkl_investering</vt:lpstr>
      <vt:lpstr>verkl_kaskrediet</vt:lpstr>
      <vt:lpstr>verkl_klantenvordering</vt:lpstr>
      <vt:lpstr>verkl_leasingkosten</vt:lpstr>
      <vt:lpstr>verkl_leverancierskrediet</vt:lpstr>
      <vt:lpstr>verkl_marge</vt:lpstr>
      <vt:lpstr>verkl_octrooi</vt:lpstr>
      <vt:lpstr>verkl_ondernemersloon</vt:lpstr>
      <vt:lpstr>verkl_totkost_bedrecben</vt:lpstr>
      <vt:lpstr>verkl_totkost_kasstroomben</vt:lpstr>
      <vt:lpstr>verkl_variabkosten</vt:lpstr>
      <vt:lpstr>verkl_vastekosten</vt:lpstr>
      <vt:lpstr>verkl_vlottactiva</vt:lpstr>
      <vt:lpstr>verkl_voorraad</vt:lpstr>
      <vt:lpstr>verkl_voorraadnotatie</vt:lpstr>
      <vt:lpstr>verkl_voortefinbtw</vt:lpstr>
      <vt:lpstr>Voorwoord</vt:lpstr>
    </vt:vector>
  </TitlesOfParts>
  <Company>VLAO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an.decock</dc:creator>
  <cp:lastModifiedBy>Windows-gebruiker</cp:lastModifiedBy>
  <cp:lastPrinted>2011-08-26T09:44:21Z</cp:lastPrinted>
  <dcterms:created xsi:type="dcterms:W3CDTF">2009-06-04T07:56:24Z</dcterms:created>
  <dcterms:modified xsi:type="dcterms:W3CDTF">2014-09-08T10:26:29Z</dcterms:modified>
</cp:coreProperties>
</file>